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" windowWidth="20730" windowHeight="9705" activeTab="4"/>
  </bookViews>
  <sheets>
    <sheet name="CĐKT" sheetId="6" r:id="rId1"/>
    <sheet name="BCKQKD" sheetId="5" r:id="rId2"/>
    <sheet name="TSCD" sheetId="2" r:id="rId3"/>
    <sheet name="Thuyet minh" sheetId="3" r:id="rId4"/>
    <sheet name="LCTT" sheetId="4" r:id="rId5"/>
    <sheet name="VCSH" sheetId="1" r:id="rId6"/>
  </sheets>
  <externalReferences>
    <externalReference r:id="rId7"/>
  </externalReferences>
  <definedNames>
    <definedName name="_xlnm.Print_Titles" localSheetId="3">'Thuyet minh'!$1:$4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6" l="1"/>
  <c r="D65" i="6"/>
  <c r="A62" i="6"/>
  <c r="A58" i="6"/>
  <c r="D57" i="6"/>
  <c r="A57" i="6"/>
  <c r="A56" i="6"/>
  <c r="H27" i="5"/>
  <c r="G27" i="5"/>
  <c r="F27" i="5"/>
  <c r="E27" i="5"/>
  <c r="E36" i="4"/>
  <c r="D36" i="4"/>
  <c r="E28" i="4"/>
  <c r="E37" i="4" s="1"/>
  <c r="E40" i="4" s="1"/>
  <c r="D28" i="4"/>
  <c r="D37" i="4" s="1"/>
  <c r="D40" i="4" s="1"/>
  <c r="E19" i="4"/>
  <c r="D19" i="4"/>
  <c r="F219" i="3"/>
  <c r="F223" i="3" s="1"/>
  <c r="F294" i="3" s="1"/>
  <c r="F298" i="3" s="1"/>
  <c r="F302" i="3" s="1"/>
  <c r="E219" i="3"/>
  <c r="E223" i="3" s="1"/>
  <c r="E294" i="3" s="1"/>
  <c r="E298" i="3" s="1"/>
  <c r="E302" i="3" s="1"/>
  <c r="F215" i="3"/>
  <c r="E215" i="3"/>
  <c r="F211" i="3"/>
  <c r="E211" i="3"/>
  <c r="C139" i="3"/>
  <c r="E137" i="3"/>
  <c r="E139" i="3" s="1"/>
  <c r="F136" i="3"/>
  <c r="D135" i="3"/>
  <c r="D139" i="3" s="1"/>
  <c r="F134" i="3"/>
  <c r="F132" i="3"/>
  <c r="E108" i="3"/>
  <c r="E112" i="3" s="1"/>
  <c r="E118" i="3" s="1"/>
  <c r="F131" i="3" s="1"/>
  <c r="E150" i="3" s="1"/>
  <c r="E158" i="3" s="1"/>
  <c r="E193" i="3" s="1"/>
  <c r="E199" i="3" s="1"/>
  <c r="E239" i="3" s="1"/>
  <c r="E243" i="3" s="1"/>
  <c r="E247" i="3" s="1"/>
  <c r="E251" i="3" s="1"/>
  <c r="E257" i="3" s="1"/>
  <c r="E261" i="3" s="1"/>
  <c r="E279" i="3" s="1"/>
  <c r="E286" i="3" s="1"/>
  <c r="E290" i="3" s="1"/>
  <c r="E85" i="3"/>
  <c r="D85" i="3"/>
  <c r="E37" i="3"/>
  <c r="F33" i="3"/>
  <c r="F37" i="3" s="1"/>
  <c r="F108" i="3" s="1"/>
  <c r="F112" i="3" s="1"/>
  <c r="F118" i="3" s="1"/>
  <c r="F150" i="3" s="1"/>
  <c r="F158" i="3" s="1"/>
  <c r="F193" i="3" s="1"/>
  <c r="F199" i="3" s="1"/>
  <c r="F239" i="3" s="1"/>
  <c r="F243" i="3" s="1"/>
  <c r="F247" i="3" s="1"/>
  <c r="F251" i="3" s="1"/>
  <c r="F257" i="3" s="1"/>
  <c r="F261" i="3" s="1"/>
  <c r="F279" i="3" s="1"/>
  <c r="F286" i="3" s="1"/>
  <c r="E33" i="3"/>
  <c r="F12" i="3"/>
  <c r="F31" i="3" s="1"/>
  <c r="E12" i="3"/>
  <c r="E31" i="3" s="1"/>
  <c r="A3" i="3"/>
  <c r="A2" i="3"/>
  <c r="G21" i="1"/>
  <c r="F21" i="1"/>
  <c r="E21" i="1"/>
  <c r="D21" i="1"/>
  <c r="R21" i="1" s="1"/>
  <c r="R19" i="1"/>
  <c r="R18" i="1"/>
  <c r="R17" i="1"/>
  <c r="R16" i="1"/>
  <c r="R15" i="1"/>
  <c r="R14" i="1"/>
  <c r="R13" i="1"/>
  <c r="R12" i="1"/>
  <c r="A4" i="1"/>
  <c r="A3" i="1"/>
  <c r="R2" i="1"/>
  <c r="A2" i="1"/>
  <c r="R1" i="1"/>
  <c r="F85" i="3" l="1"/>
  <c r="F137" i="3"/>
  <c r="F135" i="3"/>
  <c r="F139" i="3" l="1"/>
</calcChain>
</file>

<file path=xl/sharedStrings.xml><?xml version="1.0" encoding="utf-8"?>
<sst xmlns="http://schemas.openxmlformats.org/spreadsheetml/2006/main" count="654" uniqueCount="460">
  <si>
    <t>CÔNG TY CỔ PHẦN LICOGI 13</t>
  </si>
  <si>
    <t>Quý 4 năm 2014</t>
  </si>
  <si>
    <t>(tiếp theo)</t>
  </si>
  <si>
    <t>13.</t>
  </si>
  <si>
    <t>Vốn chủ sở hữu</t>
  </si>
  <si>
    <t>13.1</t>
  </si>
  <si>
    <t>Bảng đối chiếu biến động của vốn chủ sở hữu</t>
  </si>
  <si>
    <t>Đơn vị tính: VNĐ</t>
  </si>
  <si>
    <t>Vốn đầu tư của
 chủ sở hữu</t>
  </si>
  <si>
    <t>Thặng dư 
vốn cổ phần</t>
  </si>
  <si>
    <t>Cổ phiếu quỹ</t>
  </si>
  <si>
    <t>Lợi nhuận 
chưa phân phối</t>
  </si>
  <si>
    <t>Quỹ đầu tư 
phát triền</t>
  </si>
  <si>
    <t>Quỹ dự phòng
 tài chính</t>
  </si>
  <si>
    <t>Quỹ khác thuộc vốn chủ sở hữu</t>
  </si>
  <si>
    <t>Tổng cộng</t>
  </si>
  <si>
    <t>Số dư ngày 01/01/2010</t>
  </si>
  <si>
    <t>Tăng vốn trong kỳ</t>
  </si>
  <si>
    <t>Lãi trong năm trước</t>
  </si>
  <si>
    <t>Tăng khác</t>
  </si>
  <si>
    <t>Giảm vốn trong năm trước</t>
  </si>
  <si>
    <t>Trích các quỹ</t>
  </si>
  <si>
    <t>Phân phối lợi nhuận</t>
  </si>
  <si>
    <t>Giảm khác</t>
  </si>
  <si>
    <t>Số dư ngày 31/12/2011</t>
  </si>
  <si>
    <t>Tăng vốn trong năm nay</t>
  </si>
  <si>
    <t>Lãi trong năm nay</t>
  </si>
  <si>
    <t>Giảm vốn trong năm nay</t>
  </si>
  <si>
    <t>Số dư ngày 31/12/2012</t>
  </si>
  <si>
    <t>Quỹ khen thưởng phúc lợi</t>
  </si>
  <si>
    <t>Số dư ngày 31/12/2013</t>
  </si>
  <si>
    <t>Số dư ngày 31/12/2014</t>
  </si>
  <si>
    <t>BÁO CÁO TÀI CHÍNH</t>
  </si>
  <si>
    <t>Đường Khuất Duy Tiến- Nhân Chính - Thanh Xuân - Hà nội</t>
  </si>
  <si>
    <t xml:space="preserve">       Quý 4 năm 2014</t>
  </si>
  <si>
    <t>Tel: 04 3 5534 369                        Fax: 043 8 544 107</t>
  </si>
  <si>
    <t>Mẫu số B 09a - DN</t>
  </si>
  <si>
    <t>BẢN THUYẾT MINH BÁO CÁO TÀI CHÍNH</t>
  </si>
  <si>
    <t>4.</t>
  </si>
  <si>
    <t>Tăng giảm tài sản cố định hữu hình</t>
  </si>
  <si>
    <t>Khoản mục</t>
  </si>
  <si>
    <t>Nhà cửa 
vật kiến trúc</t>
  </si>
  <si>
    <t>Máy móc, 
thiết bị</t>
  </si>
  <si>
    <t>Phương tiện
vận tải</t>
  </si>
  <si>
    <t>Thiết bị, dụng
 cụ quản lý</t>
  </si>
  <si>
    <t>Nguyên giá TSCĐ hữu hình</t>
  </si>
  <si>
    <t>- Số dư ngày 01/01/2014</t>
  </si>
  <si>
    <t>- Mua trong năm</t>
  </si>
  <si>
    <t>- Đầu tư XDCB hoàn thành</t>
  </si>
  <si>
    <t xml:space="preserve"> - Điều chuyển TSCĐ thuê tài chính sang</t>
  </si>
  <si>
    <t>- Tăng khác</t>
  </si>
  <si>
    <t>- Tăng do phân lọa tài sản</t>
  </si>
  <si>
    <t>- Chuyển sang BĐS đầu tư</t>
  </si>
  <si>
    <t>- Thanh lý, nhượng bán</t>
  </si>
  <si>
    <t xml:space="preserve"> - Góp vốn bằng TSCĐ cho công ty con</t>
  </si>
  <si>
    <t>- Giảm khác</t>
  </si>
  <si>
    <t xml:space="preserve"> - Số dư ngày 31/12/2014</t>
  </si>
  <si>
    <t>Giá trị hao mòn luỹ kế</t>
  </si>
  <si>
    <t>- Khấu hao trong năm</t>
  </si>
  <si>
    <t xml:space="preserve"> - Tăng do phân loại TS</t>
  </si>
  <si>
    <t>- Tăng do chuyển từ TSCĐ thuê TC</t>
  </si>
  <si>
    <t xml:space="preserve"> - Góp vốn bằng TSCĐ cho Công ty con</t>
  </si>
  <si>
    <t>- Giảm do phân loại tài sản</t>
  </si>
  <si>
    <t xml:space="preserve">Giá trị còn lại </t>
  </si>
  <si>
    <t xml:space="preserve"> - Tại ngày 01/01/2014</t>
  </si>
  <si>
    <t xml:space="preserve"> - Tại ngày 31/12/2014</t>
  </si>
  <si>
    <t>Mẫu số B 09 - DN</t>
  </si>
  <si>
    <t>V.</t>
  </si>
  <si>
    <t>Thông tin bổ sung cho các khoản mục trình bày trong Bảng cân đối kế toán</t>
  </si>
  <si>
    <t>1.</t>
  </si>
  <si>
    <t>Tiền và các khoản tương đương tiền</t>
  </si>
  <si>
    <t>31/12/2014</t>
  </si>
  <si>
    <t xml:space="preserve">        01/01/2014</t>
  </si>
  <si>
    <t>VND</t>
  </si>
  <si>
    <t>1.1</t>
  </si>
  <si>
    <t>Tiền</t>
  </si>
  <si>
    <t>Tiền mặt tại quỹ</t>
  </si>
  <si>
    <t>Tiền gửi ngân hàng</t>
  </si>
  <si>
    <t>Ngân hàng TMCP Cổ phần Quân đội</t>
  </si>
  <si>
    <t>Ngân hàng TMCP Công thương Việt Nam</t>
  </si>
  <si>
    <t>Ngân hàng Đầu tư và Phát triển Việt Nam- CN Thanh Xuân</t>
  </si>
  <si>
    <t>Ngân hàng Đầu tư và Phát triển Việt Nam - CN Hà Thành</t>
  </si>
  <si>
    <t>Sở Giao dịch Ngân hàng Nông nghiệp và Phát triển nông thôn</t>
  </si>
  <si>
    <t>Ngân hàng TMCP Xăng dầu Petrolimex</t>
  </si>
  <si>
    <t>Ngân hàng Thương mại Cổ phần Kỹ thương Việt Nam</t>
  </si>
  <si>
    <t>Ngân hàng SHB chi nhánh Thăng Long</t>
  </si>
  <si>
    <t>Ngân hàng Đầu tư và Phát triển Hà Nội</t>
  </si>
  <si>
    <t>Ngân hàng TMCP Sài Gòn Thương tín</t>
  </si>
  <si>
    <t>Ngân hàng Bưu điện Liên Việt Trung Yên</t>
  </si>
  <si>
    <t>Các khoản tương đương tiền</t>
  </si>
  <si>
    <t>Tiền gửi tiết kiệm Ngân hàng TMCP Kỹ thương Việt Nam</t>
  </si>
  <si>
    <t>Tiền gửi tiết kiệm Ngân hàng Đầu tư và Phát triển Việt Nam</t>
  </si>
  <si>
    <t>Tiền gửi tiết kiệm Ngân hàng TMCP Công thương Việt Nam</t>
  </si>
  <si>
    <t>Tiền gửi tiết kiệm Ngân hàng TMCP Sài Gòn Thương tín</t>
  </si>
  <si>
    <t>2.</t>
  </si>
  <si>
    <t>Các khoản phải thu khác</t>
  </si>
  <si>
    <t>Phải thu khác</t>
  </si>
  <si>
    <t>3.</t>
  </si>
  <si>
    <t>Hàng tồn kho</t>
  </si>
  <si>
    <t>Nguyên vật liệu tồn kho</t>
  </si>
  <si>
    <t>Nguyên vật liệu chính</t>
  </si>
  <si>
    <t>Nguyên vật liệu phụ</t>
  </si>
  <si>
    <t>Nhiên liệu</t>
  </si>
  <si>
    <t>Phụ tùng thay thế</t>
  </si>
  <si>
    <t>Vật liệu nổ</t>
  </si>
  <si>
    <t>Công cụ, dụng cụ</t>
  </si>
  <si>
    <t>Chi phí sản xuất kinh doanh dở dang</t>
  </si>
  <si>
    <t>Thành phẩm tồn kho</t>
  </si>
  <si>
    <t>5.</t>
  </si>
  <si>
    <t>Tăng, giảm tài sản cố định thuê tài chính</t>
  </si>
  <si>
    <t>Đơn vị tính: VND</t>
  </si>
  <si>
    <t>Máy móc
 thiết bị</t>
  </si>
  <si>
    <t>Phương tiện 
vận tải</t>
  </si>
  <si>
    <t>Nguyên giá</t>
  </si>
  <si>
    <t>- Thuê tài chính trong năm</t>
  </si>
  <si>
    <t>- Tăng do phân loại lại TS</t>
  </si>
  <si>
    <t>- Mua lại TSCĐ thuê tài chính</t>
  </si>
  <si>
    <t>- chuyển TSCĐ thuê tài chính sang vốn</t>
  </si>
  <si>
    <t>- Giảm do phân loại lại TS</t>
  </si>
  <si>
    <t>- Số dư ngày 31/12/2014</t>
  </si>
  <si>
    <t>- Thanh lý nhượng bán</t>
  </si>
  <si>
    <t>-Chuyển thuê TC sang vốn</t>
  </si>
  <si>
    <t>- Tại ngày 01/01/2014</t>
  </si>
  <si>
    <t>- Tại ngày 31/12/2014</t>
  </si>
  <si>
    <t>6.</t>
  </si>
  <si>
    <t>Tăng giảm tài sản cố định vô hình</t>
  </si>
  <si>
    <t>Phần mềm 
kế toán</t>
  </si>
  <si>
    <t>Nguyên giá TSCĐ vô hình</t>
  </si>
  <si>
    <t>- Giảm khác (*)</t>
  </si>
  <si>
    <t>Chi phí xây dựng cơ bản dở dang</t>
  </si>
  <si>
    <t>Tài sản dài hạn khác</t>
  </si>
  <si>
    <t>Chi phí trả trước dài hạn</t>
  </si>
  <si>
    <t>Ký quỹ, ký cược dài hạn</t>
  </si>
  <si>
    <t>Vay và nợ ngắn hạn</t>
  </si>
  <si>
    <t>Vay ngắn hạn</t>
  </si>
  <si>
    <t>Ngân hàng Công thương Thanh Xuân</t>
  </si>
  <si>
    <t>Ngân hàng Đầu tư và Phát triển Thanh Xuân</t>
  </si>
  <si>
    <t>Sở giao dịch - Ngân hàng NN &amp; PTNT</t>
  </si>
  <si>
    <t>Các đối tượng khác</t>
  </si>
  <si>
    <t>Thuế và các khoản phải nộp ngân sách nhà nước</t>
  </si>
  <si>
    <t>01/01/2014</t>
  </si>
  <si>
    <t>Số phải nộp</t>
  </si>
  <si>
    <t>Số đã nộp</t>
  </si>
  <si>
    <t>Thuế GTGT hàng bán nội địa</t>
  </si>
  <si>
    <t>Thuế GTGT hàng bán nhập khẩu</t>
  </si>
  <si>
    <t>Thuế TNDN</t>
  </si>
  <si>
    <t>Thuế thu nhập cá nhân</t>
  </si>
  <si>
    <t>Thuế nhà đất và tiền thuê đất</t>
  </si>
  <si>
    <t>Các loại thuế khác</t>
  </si>
  <si>
    <t>Phí và lệ phí</t>
  </si>
  <si>
    <t>Cộng thuế và các khoản phải nộp Nhà nước</t>
  </si>
  <si>
    <t>phải nộp Nhà nước</t>
  </si>
  <si>
    <t>Các khoản phải trả, phải nộp khác</t>
  </si>
  <si>
    <t>Kinh phí Công đoàn</t>
  </si>
  <si>
    <t>Bảo hiểm xã hội, y tế</t>
  </si>
  <si>
    <t>Bảo hiểm thất nghiệp</t>
  </si>
  <si>
    <t>Phải trả khác</t>
  </si>
  <si>
    <t>Vay và nợ dài hạn</t>
  </si>
  <si>
    <t>Vay dài hạn</t>
  </si>
  <si>
    <t>Ngân hàng Thương mại Cổ phần Quân đội</t>
  </si>
  <si>
    <t>Ngân hàng bưu điện Liên Việt Trung Yên</t>
  </si>
  <si>
    <t>Nợ dài hạn</t>
  </si>
  <si>
    <t>Công ty cho thuê tài chính Ngân hàng Đầu tư và PT Việt Nam</t>
  </si>
  <si>
    <t>Công ty cho thuê tài chính Ngân hàng TMCP Công thương VN</t>
  </si>
  <si>
    <t>13.2</t>
  </si>
  <si>
    <t>Chi tiết vốn chủ sở hữu</t>
  </si>
  <si>
    <t>Vốn nhà nước</t>
  </si>
  <si>
    <t>Vốn góp của các đối tượng khác</t>
  </si>
  <si>
    <t>13.3</t>
  </si>
  <si>
    <t xml:space="preserve">Các giao dịch về vốn với các chủ sở hữu </t>
  </si>
  <si>
    <t>Vốn góp đầu năm</t>
  </si>
  <si>
    <t>Vốn góp tăng trong kỳ</t>
  </si>
  <si>
    <t>Vốn góp giảm trong kỳ</t>
  </si>
  <si>
    <t>Vốn góp cuối kỳ này</t>
  </si>
  <si>
    <t>VI.</t>
  </si>
  <si>
    <t>Thông tin bổ sung cho các khoản mục trình bày trong Báo cáo kết quả hoạt động kinh doanh</t>
  </si>
  <si>
    <t>Doanh thu bán hàng</t>
  </si>
  <si>
    <t>QUÍ 4/2014</t>
  </si>
  <si>
    <t>QUÍ 4/2013</t>
  </si>
  <si>
    <t xml:space="preserve">Doanh thu bán hàng </t>
  </si>
  <si>
    <t>Giá vốn hàng bán</t>
  </si>
  <si>
    <t>Doanh thu hoạt động tài chính</t>
  </si>
  <si>
    <t>Chi phí tài chính</t>
  </si>
  <si>
    <t>Chi phí lãi vay</t>
  </si>
  <si>
    <t>Chi phí thuế thu nhập doanh nghiệp hiện hành</t>
  </si>
  <si>
    <t>- Doanh thu chịu thuế thu nhập doanh nghiệp</t>
  </si>
  <si>
    <t>- Chi phí tính thuế thu nhập doanh nghiệp</t>
  </si>
  <si>
    <t>- Lợi nhuận chịu thuế thu nhập doanh nghiệp</t>
  </si>
  <si>
    <t>- Thuế suất thuế TNDN hiện hành</t>
  </si>
  <si>
    <t>22%</t>
  </si>
  <si>
    <t>25%</t>
  </si>
  <si>
    <t>- Chi phí thuế TNDN hiện hành</t>
  </si>
  <si>
    <t>VIII.</t>
  </si>
  <si>
    <t>Những thông tin khác</t>
  </si>
  <si>
    <t>Thông tin khác</t>
  </si>
  <si>
    <t>Các khoản phải thu ngắn hạn</t>
  </si>
  <si>
    <t>2.1</t>
  </si>
  <si>
    <t>Phải thu của khách hàng</t>
  </si>
  <si>
    <t>2.2</t>
  </si>
  <si>
    <t>Trả trước cho người bán</t>
  </si>
  <si>
    <t>2.3</t>
  </si>
  <si>
    <t>Chi phí trả trước ngắn hạn</t>
  </si>
  <si>
    <t>2.4</t>
  </si>
  <si>
    <t>Tài sản ngắn hạn khác</t>
  </si>
  <si>
    <t>Tạm ứng</t>
  </si>
  <si>
    <t>Các khoản ký cược ký quỹ ngắn hạn</t>
  </si>
  <si>
    <t>2.5</t>
  </si>
  <si>
    <t>Phải thu dài hạn khách hàng</t>
  </si>
  <si>
    <t>2.6</t>
  </si>
  <si>
    <t>Đầu tư vào Công ty con</t>
  </si>
  <si>
    <t>Công ty Licogi 13 - Nền móng xây dựng</t>
  </si>
  <si>
    <t>Công ty CP Licogi 13 CMC</t>
  </si>
  <si>
    <t>Công ty CP Licogi 13 Real</t>
  </si>
  <si>
    <t>Công ty CP Licogi 13 - Xây dựng và Kỹ thuật công trình</t>
  </si>
  <si>
    <t>Công ty CP Licogi 13 - Cơ giới hạ tầng</t>
  </si>
  <si>
    <t>2.7</t>
  </si>
  <si>
    <t>Đầu tư vào Công ty liên kết</t>
  </si>
  <si>
    <t>Tỷ lệ góp vốn</t>
  </si>
  <si>
    <t>Công ty CP Công nghệ và Vật liệu chuyên dụng LICOGI 13 - TSM</t>
  </si>
  <si>
    <t>Công ty CP Thủy điện VRG Ngọc Linh</t>
  </si>
  <si>
    <t>2.8</t>
  </si>
  <si>
    <t>Phải trả người bán</t>
  </si>
  <si>
    <t>2.9</t>
  </si>
  <si>
    <t>Người mua trả tiền trước</t>
  </si>
  <si>
    <t>2.10</t>
  </si>
  <si>
    <t>Chi phí quản lý doanh nghiệp</t>
  </si>
  <si>
    <t>2.11</t>
  </si>
  <si>
    <t>Chi phí khác</t>
  </si>
  <si>
    <t>2.12</t>
  </si>
  <si>
    <t>Thu nhập khác</t>
  </si>
  <si>
    <t>Hà Nội, ngày 18 tháng 01 năm 2015</t>
  </si>
  <si>
    <t>Người lập biểu</t>
  </si>
  <si>
    <t>Kế toán trưởng</t>
  </si>
  <si>
    <t>Tổng Giám đốc</t>
  </si>
  <si>
    <t>Lại Thị thơ</t>
  </si>
  <si>
    <t>Nguyễn Thị Thơm</t>
  </si>
  <si>
    <t>Phạm Văn Thăng</t>
  </si>
  <si>
    <t>Mẫu số: B03-DN</t>
  </si>
  <si>
    <t>Đường Khuất Duy Tiến - Nhân Chính - Thanh Xuân - Hà Nội</t>
  </si>
  <si>
    <t>(Ban hành theo QĐ số 15/2006/QĐ-BTC  ngày 20/03/2006 của Bộ trưởng BTC</t>
  </si>
  <si>
    <t>Tel: 04 35 534 369             Fax: 04 38 544 107</t>
  </si>
  <si>
    <t>Lưu chuyển tiền tệ</t>
  </si>
  <si>
    <t>(Theo phương pháp trực tiếp) (*)</t>
  </si>
  <si>
    <t>CHỈ TIÊU</t>
  </si>
  <si>
    <t>MÃ SỐ</t>
  </si>
  <si>
    <t>TM</t>
  </si>
  <si>
    <t>Luỹ kế từ đầu năm đến cuối 
quý này        
(năm nay)</t>
  </si>
  <si>
    <t>Luỹ kế từ đầu năm đến cuối 
quý này       
(năm trước)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</si>
  <si>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</si>
  <si>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</si>
  <si>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</si>
  <si>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</si>
  <si>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</si>
  <si>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01</t>
  </si>
  <si>
    <t>2. Tiền chi trả cho người cung cấp hàng hóa và dịch vụ.</t>
  </si>
  <si>
    <t>02</t>
  </si>
  <si>
    <t>3. Tiền chi trả cho người lao động.</t>
  </si>
  <si>
    <t>03</t>
  </si>
  <si>
    <t>4. Tiền chi trả lãi vay.</t>
  </si>
  <si>
    <t>04</t>
  </si>
  <si>
    <t>5. Tiền chi nộp thuế thu nhập doanh nghiệp.</t>
  </si>
  <si>
    <t>05</t>
  </si>
  <si>
    <t>6. Tiền thu khác từ họat động kinh doanh.</t>
  </si>
  <si>
    <t>06</t>
  </si>
  <si>
    <t>7. Tiền chi khác cho hoạt động kinh doanh.</t>
  </si>
  <si>
    <t>07</t>
  </si>
  <si>
    <t>Lưu chuyển tiền thuần từ họat động sản xuất kinh doanh.</t>
  </si>
  <si>
    <t>20</t>
  </si>
  <si>
    <t>II. LƯU CHUYỂN TIỀN TỪ HỌAT ĐỘNG ĐẦU TƯ.</t>
  </si>
  <si>
    <t>1. Tiền chi mua sắm, xây dựng TCSĐ và các tài sản dài hạn khác.</t>
  </si>
  <si>
    <t>21</t>
  </si>
  <si>
    <t>2. Tiền thu hồi từ thanh lý, nhượng bán TSCĐ và tài sản dài hạn khác.</t>
  </si>
  <si>
    <t>22</t>
  </si>
  <si>
    <t>3. Tiền chi cho vay, mua công cụ nợ của đơn vị khác.</t>
  </si>
  <si>
    <t>23</t>
  </si>
  <si>
    <t>4. Tiền thu hồi cho vay, bán lại các công cụ nợ của đơn vị khác.</t>
  </si>
  <si>
    <t>24</t>
  </si>
  <si>
    <t>5. Tiền chi đầu tư góp vốn vào đơn vị khác.</t>
  </si>
  <si>
    <t>25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</si>
  <si>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</si>
  <si>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</si>
  <si>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</si>
  <si>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</si>
  <si>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</si>
  <si>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30</t>
  </si>
  <si>
    <t>III. LƯU CHUYỂN TIỀN THUẦN TỪ HOẠT ĐỘNG TÀI CHÍNH</t>
  </si>
  <si>
    <t>1. Tiền thu từ phát hành cổ phiếu, nhận vốn góp của chủ sở hữu.</t>
  </si>
  <si>
    <t>31</t>
  </si>
  <si>
    <t>2. Tiền chi trả vốn góp cho các chủ sở hữu, mua lại cổ phiếu của DN đã phát hành.</t>
  </si>
  <si>
    <t>32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</si>
  <si>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</si>
  <si>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</si>
  <si>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</si>
  <si>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</si>
  <si>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</si>
  <si>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</si>
  <si>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</si>
  <si>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</si>
  <si>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từ hoạt động tài chính</t>
  </si>
  <si>
    <t>40</t>
  </si>
  <si>
    <t>Lưu chuyển tiền thuần trong kỳ (20+30+40)</t>
  </si>
  <si>
    <t>50</t>
  </si>
  <si>
    <t>Tiền và tương đương tiền đầu kỳ</t>
  </si>
  <si>
    <t>60</t>
  </si>
  <si>
    <t>Những ảnh hưởng của thay đổi tỷ giá hối đoái đổi ngoại tệ</t>
  </si>
  <si>
    <t>61</t>
  </si>
  <si>
    <t>Tiền và tương đương tiền cuối kỳ (50+60+61)</t>
  </si>
  <si>
    <t>70</t>
  </si>
  <si>
    <t xml:space="preserve">   Hà Nội, ngày 18 tháng 01 năm 2015</t>
  </si>
  <si>
    <t xml:space="preserve">  Người lập biểu                                       Kế toán trưởng                                  Tổng giám đốc</t>
  </si>
  <si>
    <t xml:space="preserve">  Lại Thị Thơ                                           Nguyễn Thị Thơm                             Phạm Văn Thăng</t>
  </si>
  <si>
    <t>Mẫu số B 02a - DN</t>
  </si>
  <si>
    <t>(Ban hành kèm theo QĐ số 15/2006/QĐ-BTC ngày 20/03/2006 của Bộ trưởng BTC)</t>
  </si>
  <si>
    <t xml:space="preserve">BÁO CÁO KẾT QUẢ HOẠT ĐỘNG KINH DOANH </t>
  </si>
  <si>
    <t>QÚI 4/ 2014</t>
  </si>
  <si>
    <t>Đơn vị tính : VND</t>
  </si>
  <si>
    <t>THUYẾT 
MINH</t>
  </si>
  <si>
    <t>Quý 4</t>
  </si>
  <si>
    <t>Lũy kế</t>
  </si>
  <si>
    <t>Năm nay</t>
  </si>
  <si>
    <t>Năm trước</t>
  </si>
  <si>
    <t>1. Doanh thu bán hàng, cung cấp dịch vụ</t>
  </si>
  <si>
    <t>VI.14</t>
  </si>
  <si>
    <t>2. Các khoản giảm trừ doanh thu</t>
  </si>
  <si>
    <t xml:space="preserve">3. Doanh thu thuần bán hàng và cung cấp dịch vụ 
(10 = 01 - 02 )       </t>
  </si>
  <si>
    <t>10</t>
  </si>
  <si>
    <t xml:space="preserve">4. Giá vốn hàng bán </t>
  </si>
  <si>
    <t>11</t>
  </si>
  <si>
    <t>V.15</t>
  </si>
  <si>
    <t>5. Lợi nhuận gộp bán hàng và cung cấp dịch vụ
(20 = 10 -11)</t>
  </si>
  <si>
    <t>6. Doanh thu hoạt động tài chính</t>
  </si>
  <si>
    <t>V.16</t>
  </si>
  <si>
    <t>7. Chi phí tài chính</t>
  </si>
  <si>
    <t>V.17</t>
  </si>
  <si>
    <t xml:space="preserve">             Trong đó: Chi phí lãi vay </t>
  </si>
  <si>
    <t>8. Chi phí bán hàng</t>
  </si>
  <si>
    <t>9. Chi phí quản lý doanh nghiệp</t>
  </si>
  <si>
    <t>VII.2.9</t>
  </si>
  <si>
    <t>10. Lợi nhuận từ hoạt động kinh doanh 
(30 = 20 + (21-22) - (24 + 25))</t>
  </si>
  <si>
    <t>11. Thu nhập khác</t>
  </si>
  <si>
    <t>VII.2.10</t>
  </si>
  <si>
    <t>12. Chi phí khác</t>
  </si>
  <si>
    <t>VII.2.11</t>
  </si>
  <si>
    <t>13. Lợi nhuận khác (40 = 31 - 32)</t>
  </si>
  <si>
    <t xml:space="preserve">14. Tổng lợi nhuận kế toán trước thuế 
(50 = 30 + 40) </t>
  </si>
  <si>
    <t>15. Chi phí thuế TNDN hiện hành</t>
  </si>
  <si>
    <t>51</t>
  </si>
  <si>
    <t>V.18</t>
  </si>
  <si>
    <t>16. Chi phí thuế TNDN hoãn lại</t>
  </si>
  <si>
    <t>52</t>
  </si>
  <si>
    <t>17. LNST thu nhập doanh nghiệp (60 = 50 - 51 -52)</t>
  </si>
  <si>
    <t>18. Lãi cơ bản trên cổ phiếu (*)</t>
  </si>
  <si>
    <t xml:space="preserve">Tổng Giám đốc </t>
  </si>
  <si>
    <t>Lại Thị Thơ</t>
  </si>
  <si>
    <t xml:space="preserve"> Phạm Văn Thăng</t>
  </si>
  <si>
    <t xml:space="preserve">                                            Quý 4 năm 2014</t>
  </si>
  <si>
    <t>Mẫu số B 01 - DN</t>
  </si>
  <si>
    <t>BẢNG CÂN ĐỐI KẾ TOÁN</t>
  </si>
  <si>
    <t>TÀI SẢN</t>
  </si>
  <si>
    <t>THUYẾT MINH</t>
  </si>
  <si>
    <t>A. TÀI SẢN NGẮN HẠN</t>
  </si>
  <si>
    <t xml:space="preserve">    (100=110+120+130+140+150)</t>
  </si>
  <si>
    <t>I. Tiền và các khoản tương đương tiền</t>
  </si>
  <si>
    <t>V.1</t>
  </si>
  <si>
    <t>1. Tiền</t>
  </si>
  <si>
    <t>V.1.1</t>
  </si>
  <si>
    <t>2. Các khoản tương đương tiền</t>
  </si>
  <si>
    <t>V.1.2</t>
  </si>
  <si>
    <t>II. Các khoản đầu tư tài chính ngắn hạn</t>
  </si>
  <si>
    <t>III. Các khoản phải thu ngắn hạn</t>
  </si>
  <si>
    <t>1. Phải thu của khách hàng</t>
  </si>
  <si>
    <t>VIII.2.1</t>
  </si>
  <si>
    <t xml:space="preserve">2. Trả trước cho người bán </t>
  </si>
  <si>
    <t>VIII.2.2</t>
  </si>
  <si>
    <t>3. Phải thu nội bộ ngắn hạn</t>
  </si>
  <si>
    <t xml:space="preserve">5. Các khoản phải thu khác </t>
  </si>
  <si>
    <t>V.2</t>
  </si>
  <si>
    <t>6.Dự phòng các khoản phải thu khó đòi</t>
  </si>
  <si>
    <t>IV. Hàng tồn kho</t>
  </si>
  <si>
    <t>1. Hàng tồn kho</t>
  </si>
  <si>
    <t>V.3</t>
  </si>
  <si>
    <t>2.Dự phòng giảm giá hàng tồn kho</t>
  </si>
  <si>
    <t>V. Tài sản ngắn hạn khác</t>
  </si>
  <si>
    <t>1. Chi phí trả trước ngắn hạn</t>
  </si>
  <si>
    <t>2. Thuế GTGT được khấu trừ</t>
  </si>
  <si>
    <t>3. Thuế và các khoản khác phải thu của NN</t>
  </si>
  <si>
    <t>4. Tài sản ngắn hạn khác</t>
  </si>
  <si>
    <t>VIII.2.3</t>
  </si>
  <si>
    <t>B. TÀI SẢN DÀI HẠN</t>
  </si>
  <si>
    <t xml:space="preserve">     (200=210+220+240+250+260)</t>
  </si>
  <si>
    <t>I. Các khoản phải thu dài hạn</t>
  </si>
  <si>
    <t>1. Phải thu dài hạn của khách hàng</t>
  </si>
  <si>
    <t>VIII.2.4</t>
  </si>
  <si>
    <t>2. Vốn kinh doanh ở đơn vị trực thuộc</t>
  </si>
  <si>
    <t>5. Dự phòng phải thu dài hạn khó đòi</t>
  </si>
  <si>
    <t xml:space="preserve">II. Tài sản cố định </t>
  </si>
  <si>
    <t>1. TSCĐ hữu hình</t>
  </si>
  <si>
    <t>V.4</t>
  </si>
  <si>
    <t xml:space="preserve">-  Nguyên giá </t>
  </si>
  <si>
    <t xml:space="preserve">-  Giá trị hao mòn luỹ kế </t>
  </si>
  <si>
    <t>2. TSCĐ thuê tài chính</t>
  </si>
  <si>
    <t>V.5</t>
  </si>
  <si>
    <t xml:space="preserve">- Nguyên giá </t>
  </si>
  <si>
    <t xml:space="preserve">- Giá trị hao mòn luỹ kế </t>
  </si>
  <si>
    <t>3. TSCĐ vô hình</t>
  </si>
  <si>
    <t>V.6</t>
  </si>
  <si>
    <t>4. Chi phí xây dựng cơ bản dở dang</t>
  </si>
  <si>
    <t>V.7</t>
  </si>
  <si>
    <t>IV. Các khoản đầu tư tài chính dài hạn</t>
  </si>
  <si>
    <t>1. Đầu tư vào Công ty con</t>
  </si>
  <si>
    <t>VIII.2.5</t>
  </si>
  <si>
    <t>2. Đầu tư vào Công ty liên kết, liên doanh</t>
  </si>
  <si>
    <t>VIII.2.6</t>
  </si>
  <si>
    <t>3. Đầu tư dài hạn khác</t>
  </si>
  <si>
    <t>VIII.2.7</t>
  </si>
  <si>
    <t>4.Dự phòng giảm giá đầu tư tài chính dài hạn</t>
  </si>
  <si>
    <t>V. Tài sản dài hạn khác</t>
  </si>
  <si>
    <t>2.Chi phí trả trước dài hạn</t>
  </si>
  <si>
    <t>3. Tài sản dài hạn khác</t>
  </si>
  <si>
    <t>TỔNG CỘNG TÀI SẢN (270=100+200)</t>
  </si>
  <si>
    <t>NGUỒN VỐN</t>
  </si>
  <si>
    <t>A. NỢ PHẢI TRẢ (300=310+330)</t>
  </si>
  <si>
    <t>I. Nợ ngắn hạn</t>
  </si>
  <si>
    <t>1. Vay và nợ ngắn hạn</t>
  </si>
  <si>
    <t>V.9</t>
  </si>
  <si>
    <t>2. Phải trả người bán</t>
  </si>
  <si>
    <t>VIII.2.8</t>
  </si>
  <si>
    <t>3. Người mua trả tiền trước</t>
  </si>
  <si>
    <t>VIII.2.9</t>
  </si>
  <si>
    <t>4. Thuế và các khoản phải trả nhà nước</t>
  </si>
  <si>
    <t>V.10</t>
  </si>
  <si>
    <t>5. Phải trả công nhân viên</t>
  </si>
  <si>
    <t>6. Chi phí phải trả</t>
  </si>
  <si>
    <t>7. Phải trả nội bộ</t>
  </si>
  <si>
    <t>9. Các khoản phải trả phải nộp ngắn hạn khác</t>
  </si>
  <si>
    <t>V.11</t>
  </si>
  <si>
    <t>10. Dự phòng phải trả ngắn hạn</t>
  </si>
  <si>
    <t>11. Quỹ khen thưởng, phúc lợi</t>
  </si>
  <si>
    <t xml:space="preserve">II. Nợ dài hạn </t>
  </si>
  <si>
    <t>3.Phải trả dài hạn khác</t>
  </si>
  <si>
    <t>4. Vay và nợ dài hạn</t>
  </si>
  <si>
    <t>V.12</t>
  </si>
  <si>
    <t>5. Thuế thu nhập hoãn lại phải trả</t>
  </si>
  <si>
    <t>6. Dự phòng trợ cấp mất việc làm</t>
  </si>
  <si>
    <t>8. Doanh thu chưa thực hiện</t>
  </si>
  <si>
    <t>B. VỐN CHỦ SỞ HỮU (400=410+420)</t>
  </si>
  <si>
    <t>I. Vốn chủ sở hữu</t>
  </si>
  <si>
    <t>V.13</t>
  </si>
  <si>
    <t>1. Vốn đầu tư của chủ sở hữu</t>
  </si>
  <si>
    <t>2. Thặng dư vốn cổ phần</t>
  </si>
  <si>
    <t>4. Cổ phiếu ngân quỹ</t>
  </si>
  <si>
    <t>7. Quỹ đầu tư phát triển</t>
  </si>
  <si>
    <t>8. Quỹ dự phòng tài chính</t>
  </si>
  <si>
    <t>10. Lợi nhuận sau thuế chưa phân phối</t>
  </si>
  <si>
    <t>11. Nguồn vốn đầu tư XDCB</t>
  </si>
  <si>
    <t>II. Nguồn kinh phí và quỹ khác</t>
  </si>
  <si>
    <t>TỔNG CỘNG NGUỒN VỐN (440=300+400)</t>
  </si>
  <si>
    <t xml:space="preserve">                          Hà Nội, ngày 18 tháng 01 năm 2015</t>
  </si>
  <si>
    <t xml:space="preserve">          Người lập biểu                                    Kế toán trưởng                                Tổng giám đốc</t>
  </si>
  <si>
    <t xml:space="preserve">            Lại Thị Thơ                                    Nguyễn Thị Thơm                              Phạm Văn Thăng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</si>
</sst>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.VnTime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b/>
      <sz val="10"/>
      <name val="Microsoft Sans Serif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88">
    <xf numFmtId="0" fontId="0" fillId="0" borderId="0" xfId="0"/>
    <xf numFmtId="0" fontId="3" fillId="0" borderId="0" xfId="2" applyFont="1" applyFill="1" applyBorder="1" applyAlignment="1">
      <alignment vertical="center"/>
    </xf>
    <xf numFmtId="43" fontId="3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3" fontId="5" fillId="0" borderId="0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43" fontId="5" fillId="0" borderId="1" xfId="2" applyNumberFormat="1" applyFont="1" applyFill="1" applyBorder="1" applyAlignment="1">
      <alignment horizontal="right" vertical="center"/>
    </xf>
    <xf numFmtId="0" fontId="7" fillId="0" borderId="0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quotePrefix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center" vertical="center"/>
    </xf>
    <xf numFmtId="14" fontId="7" fillId="0" borderId="2" xfId="2" quotePrefix="1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/>
    </xf>
    <xf numFmtId="164" fontId="10" fillId="0" borderId="2" xfId="1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9" fillId="0" borderId="12" xfId="2" applyFont="1" applyFill="1" applyBorder="1" applyAlignment="1">
      <alignment vertical="center"/>
    </xf>
    <xf numFmtId="0" fontId="9" fillId="0" borderId="13" xfId="2" applyFont="1" applyFill="1" applyBorder="1" applyAlignment="1">
      <alignment vertical="center"/>
    </xf>
    <xf numFmtId="164" fontId="9" fillId="0" borderId="14" xfId="1" applyNumberFormat="1" applyFont="1" applyFill="1" applyBorder="1" applyAlignment="1">
      <alignment vertical="center"/>
    </xf>
    <xf numFmtId="0" fontId="9" fillId="0" borderId="14" xfId="2" applyFont="1" applyFill="1" applyBorder="1" applyAlignment="1">
      <alignment vertical="center"/>
    </xf>
    <xf numFmtId="0" fontId="9" fillId="0" borderId="15" xfId="2" quotePrefix="1" applyFont="1" applyFill="1" applyBorder="1" applyAlignment="1">
      <alignment vertical="center"/>
    </xf>
    <xf numFmtId="0" fontId="9" fillId="0" borderId="16" xfId="2" applyFont="1" applyFill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0" fontId="10" fillId="0" borderId="16" xfId="2" applyFont="1" applyFill="1" applyBorder="1" applyAlignment="1">
      <alignment vertical="center"/>
    </xf>
    <xf numFmtId="0" fontId="10" fillId="0" borderId="17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164" fontId="7" fillId="0" borderId="6" xfId="2" applyNumberFormat="1" applyFont="1" applyFill="1" applyBorder="1" applyAlignment="1">
      <alignment vertical="center"/>
    </xf>
    <xf numFmtId="164" fontId="7" fillId="0" borderId="10" xfId="2" applyNumberFormat="1" applyFont="1" applyFill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164" fontId="7" fillId="0" borderId="14" xfId="2" applyNumberFormat="1" applyFont="1" applyFill="1" applyBorder="1" applyAlignment="1">
      <alignment vertical="center"/>
    </xf>
    <xf numFmtId="164" fontId="10" fillId="0" borderId="2" xfId="2" applyNumberFormat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3" fontId="9" fillId="0" borderId="10" xfId="3" applyNumberFormat="1" applyFont="1" applyBorder="1" applyAlignment="1">
      <alignment vertical="center"/>
    </xf>
    <xf numFmtId="0" fontId="9" fillId="0" borderId="18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9" xfId="2" applyFont="1" applyFill="1" applyBorder="1" applyAlignment="1">
      <alignment vertical="center"/>
    </xf>
    <xf numFmtId="164" fontId="9" fillId="0" borderId="20" xfId="1" applyNumberFormat="1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164" fontId="7" fillId="0" borderId="20" xfId="2" applyNumberFormat="1" applyFont="1" applyFill="1" applyBorder="1" applyAlignment="1">
      <alignment vertical="center"/>
    </xf>
    <xf numFmtId="3" fontId="12" fillId="0" borderId="6" xfId="2" applyNumberFormat="1" applyFont="1" applyFill="1" applyBorder="1" applyAlignment="1">
      <alignment vertical="center"/>
    </xf>
    <xf numFmtId="3" fontId="12" fillId="0" borderId="10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164" fontId="4" fillId="0" borderId="10" xfId="2" applyNumberFormat="1" applyFont="1" applyFill="1" applyBorder="1" applyAlignment="1">
      <alignment vertical="center"/>
    </xf>
    <xf numFmtId="0" fontId="10" fillId="0" borderId="14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43" fontId="7" fillId="0" borderId="2" xfId="1" quotePrefix="1" applyFont="1" applyFill="1" applyBorder="1" applyAlignment="1">
      <alignment vertical="center"/>
    </xf>
    <xf numFmtId="43" fontId="10" fillId="0" borderId="2" xfId="1" quotePrefix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43" fontId="9" fillId="0" borderId="6" xfId="1" quotePrefix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43" fontId="9" fillId="0" borderId="10" xfId="1" quotePrefix="1" applyFont="1" applyFill="1" applyBorder="1" applyAlignment="1">
      <alignment vertical="center"/>
    </xf>
    <xf numFmtId="164" fontId="16" fillId="0" borderId="10" xfId="1" applyNumberFormat="1" applyFont="1" applyFill="1" applyBorder="1" applyAlignment="1">
      <alignment vertical="center"/>
    </xf>
    <xf numFmtId="43" fontId="9" fillId="0" borderId="10" xfId="1" applyFont="1" applyFill="1" applyBorder="1" applyAlignment="1">
      <alignment vertical="center"/>
    </xf>
    <xf numFmtId="43" fontId="9" fillId="0" borderId="0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14" xfId="1" quotePrefix="1" applyFont="1" applyFill="1" applyBorder="1" applyAlignment="1">
      <alignment vertical="center"/>
    </xf>
    <xf numFmtId="164" fontId="16" fillId="0" borderId="14" xfId="1" applyNumberFormat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10" fillId="0" borderId="2" xfId="1" applyFont="1" applyFill="1" applyBorder="1" applyAlignment="1">
      <alignment vertical="center"/>
    </xf>
    <xf numFmtId="43" fontId="9" fillId="0" borderId="2" xfId="1" quotePrefix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17" fillId="0" borderId="2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41" fontId="14" fillId="0" borderId="0" xfId="1" applyNumberFormat="1" applyFont="1" applyFill="1" applyBorder="1" applyAlignment="1">
      <alignment vertical="center"/>
    </xf>
    <xf numFmtId="41" fontId="13" fillId="0" borderId="0" xfId="1" applyNumberFormat="1" applyFont="1" applyFill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1" fontId="9" fillId="0" borderId="1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164" fontId="16" fillId="0" borderId="0" xfId="1" applyNumberFormat="1" applyFont="1" applyFill="1" applyBorder="1" applyAlignment="1">
      <alignment horizontal="centerContinuous" vertical="center"/>
    </xf>
    <xf numFmtId="41" fontId="16" fillId="0" borderId="0" xfId="1" applyNumberFormat="1" applyFont="1" applyFill="1" applyBorder="1" applyAlignment="1">
      <alignment horizontal="centerContinuous" vertical="center"/>
    </xf>
    <xf numFmtId="41" fontId="18" fillId="0" borderId="0" xfId="1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64" fontId="6" fillId="0" borderId="0" xfId="1" applyNumberFormat="1" applyFont="1" applyFill="1" applyBorder="1" applyAlignment="1">
      <alignment horizontal="centerContinuous" vertical="center"/>
    </xf>
    <xf numFmtId="41" fontId="9" fillId="0" borderId="0" xfId="1" applyNumberFormat="1" applyFont="1" applyFill="1" applyBorder="1" applyAlignment="1">
      <alignment vertical="center"/>
    </xf>
    <xf numFmtId="41" fontId="7" fillId="0" borderId="2" xfId="1" quotePrefix="1" applyNumberFormat="1" applyFont="1" applyFill="1" applyBorder="1" applyAlignment="1">
      <alignment horizontal="right" vertical="center"/>
    </xf>
    <xf numFmtId="41" fontId="7" fillId="0" borderId="2" xfId="1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64" fontId="10" fillId="0" borderId="17" xfId="1" applyNumberFormat="1" applyFont="1" applyFill="1" applyBorder="1" applyAlignment="1">
      <alignment vertical="center"/>
    </xf>
    <xf numFmtId="41" fontId="7" fillId="2" borderId="2" xfId="1" applyNumberFormat="1" applyFont="1" applyFill="1" applyBorder="1" applyAlignment="1">
      <alignment horizontal="right" vertical="center" wrapText="1"/>
    </xf>
    <xf numFmtId="41" fontId="7" fillId="0" borderId="2" xfId="1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28" xfId="1" applyNumberFormat="1" applyFont="1" applyFill="1" applyBorder="1" applyAlignment="1">
      <alignment vertical="center"/>
    </xf>
    <xf numFmtId="41" fontId="9" fillId="0" borderId="25" xfId="1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1" applyNumberFormat="1" applyFont="1" applyFill="1" applyBorder="1" applyAlignment="1">
      <alignment vertical="center"/>
    </xf>
    <xf numFmtId="41" fontId="9" fillId="0" borderId="10" xfId="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1" fontId="7" fillId="0" borderId="14" xfId="1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7" xfId="1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64" fontId="9" fillId="0" borderId="16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2" borderId="25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9" xfId="1" applyNumberFormat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41" fontId="7" fillId="2" borderId="10" xfId="1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 vertical="center"/>
    </xf>
    <xf numFmtId="164" fontId="9" fillId="0" borderId="32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2" borderId="29" xfId="1" applyNumberFormat="1" applyFont="1" applyFill="1" applyBorder="1" applyAlignment="1">
      <alignment vertical="center"/>
    </xf>
    <xf numFmtId="41" fontId="7" fillId="2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vertical="center"/>
    </xf>
    <xf numFmtId="41" fontId="7" fillId="3" borderId="10" xfId="1" applyNumberFormat="1" applyFont="1" applyFill="1" applyBorder="1" applyAlignment="1">
      <alignment vertical="center"/>
    </xf>
    <xf numFmtId="0" fontId="9" fillId="0" borderId="7" xfId="0" quotePrefix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9" fillId="0" borderId="10" xfId="1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horizontal="center" vertical="center" wrapText="1"/>
    </xf>
    <xf numFmtId="41" fontId="7" fillId="2" borderId="6" xfId="1" applyNumberFormat="1" applyFont="1" applyFill="1" applyBorder="1" applyAlignment="1">
      <alignment horizontal="center" vertical="center" wrapText="1"/>
    </xf>
    <xf numFmtId="41" fontId="7" fillId="2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vertical="center"/>
    </xf>
    <xf numFmtId="164" fontId="9" fillId="0" borderId="7" xfId="1" quotePrefix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23" xfId="1" applyNumberFormat="1" applyFont="1" applyFill="1" applyBorder="1" applyAlignment="1">
      <alignment vertical="center"/>
    </xf>
    <xf numFmtId="41" fontId="7" fillId="0" borderId="23" xfId="1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41" fontId="9" fillId="0" borderId="16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center" vertical="center"/>
    </xf>
    <xf numFmtId="164" fontId="9" fillId="0" borderId="27" xfId="1" applyNumberFormat="1" applyFont="1" applyFill="1" applyBorder="1" applyAlignment="1">
      <alignment vertical="center"/>
    </xf>
    <xf numFmtId="41" fontId="9" fillId="0" borderId="25" xfId="1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41" fontId="9" fillId="0" borderId="29" xfId="1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horizontal="right"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32" xfId="0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1" quotePrefix="1" applyNumberFormat="1" applyFont="1" applyFill="1" applyBorder="1" applyAlignment="1">
      <alignment horizontal="center" vertical="center" wrapText="1"/>
    </xf>
    <xf numFmtId="41" fontId="7" fillId="0" borderId="2" xfId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justify" vertical="center" wrapText="1"/>
    </xf>
    <xf numFmtId="41" fontId="9" fillId="0" borderId="25" xfId="1" applyNumberFormat="1" applyFont="1" applyFill="1" applyBorder="1" applyAlignment="1">
      <alignment horizontal="center" vertical="center"/>
    </xf>
    <xf numFmtId="164" fontId="9" fillId="0" borderId="25" xfId="1" applyNumberFormat="1" applyFont="1" applyFill="1" applyBorder="1" applyAlignment="1">
      <alignment vertical="center" wrapText="1"/>
    </xf>
    <xf numFmtId="41" fontId="9" fillId="0" borderId="25" xfId="1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1" fontId="9" fillId="0" borderId="10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vertical="center" wrapText="1"/>
    </xf>
    <xf numFmtId="41" fontId="9" fillId="0" borderId="10" xfId="1" applyNumberFormat="1" applyFont="1" applyFill="1" applyBorder="1" applyAlignment="1">
      <alignment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7" fillId="0" borderId="16" xfId="1" applyNumberFormat="1" applyFont="1" applyFill="1" applyBorder="1" applyAlignment="1">
      <alignment horizontal="center" vertical="center"/>
    </xf>
    <xf numFmtId="41" fontId="7" fillId="0" borderId="33" xfId="1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64" fontId="10" fillId="0" borderId="4" xfId="1" applyNumberFormat="1" applyFont="1" applyFill="1" applyBorder="1" applyAlignment="1">
      <alignment vertical="center"/>
    </xf>
    <xf numFmtId="164" fontId="10" fillId="0" borderId="5" xfId="1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3" borderId="6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vertical="center"/>
    </xf>
    <xf numFmtId="41" fontId="9" fillId="3" borderId="1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>
      <alignment vertical="center"/>
    </xf>
    <xf numFmtId="41" fontId="9" fillId="3" borderId="29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41" fontId="7" fillId="0" borderId="10" xfId="1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horizontal="right" vertical="center"/>
    </xf>
    <xf numFmtId="164" fontId="9" fillId="0" borderId="9" xfId="0" quotePrefix="1" applyNumberFormat="1" applyFont="1" applyFill="1" applyBorder="1" applyAlignment="1">
      <alignment horizontal="center" vertical="center"/>
    </xf>
    <xf numFmtId="164" fontId="10" fillId="0" borderId="9" xfId="0" quotePrefix="1" applyNumberFormat="1" applyFont="1" applyFill="1" applyBorder="1" applyAlignment="1">
      <alignment horizontal="center" vertical="center"/>
    </xf>
    <xf numFmtId="41" fontId="10" fillId="0" borderId="10" xfId="1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quotePrefix="1" applyNumberFormat="1" applyFont="1" applyFill="1" applyBorder="1" applyAlignment="1">
      <alignment horizontal="center" vertical="center"/>
    </xf>
    <xf numFmtId="41" fontId="19" fillId="0" borderId="0" xfId="4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vertical="center"/>
    </xf>
    <xf numFmtId="164" fontId="9" fillId="0" borderId="5" xfId="1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164" fontId="9" fillId="0" borderId="17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vertical="center"/>
    </xf>
    <xf numFmtId="164" fontId="9" fillId="0" borderId="16" xfId="1" applyNumberFormat="1" applyFont="1" applyFill="1" applyBorder="1" applyAlignment="1">
      <alignment horizontal="center" vertical="center"/>
    </xf>
    <xf numFmtId="41" fontId="7" fillId="0" borderId="6" xfId="1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16" fillId="0" borderId="16" xfId="0" applyNumberFormat="1" applyFont="1" applyFill="1" applyBorder="1" applyAlignment="1">
      <alignment horizontal="justify" vertical="center" wrapText="1"/>
    </xf>
    <xf numFmtId="41" fontId="9" fillId="0" borderId="16" xfId="0" applyNumberFormat="1" applyFont="1" applyFill="1" applyBorder="1" applyAlignment="1">
      <alignment horizontal="justify" vertical="center" wrapText="1"/>
    </xf>
    <xf numFmtId="41" fontId="7" fillId="4" borderId="6" xfId="1" applyNumberFormat="1" applyFont="1" applyFill="1" applyBorder="1" applyAlignment="1">
      <alignment horizontal="right" vertical="center"/>
    </xf>
    <xf numFmtId="41" fontId="7" fillId="4" borderId="2" xfId="1" applyNumberFormat="1" applyFont="1" applyFill="1" applyBorder="1" applyAlignment="1">
      <alignment horizontal="right" vertical="center"/>
    </xf>
    <xf numFmtId="0" fontId="9" fillId="0" borderId="3" xfId="0" quotePrefix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horizontal="center" vertical="center"/>
    </xf>
    <xf numFmtId="41" fontId="9" fillId="0" borderId="10" xfId="1" quotePrefix="1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16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43" fontId="9" fillId="0" borderId="5" xfId="1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horizontal="right" vertical="center"/>
    </xf>
    <xf numFmtId="41" fontId="9" fillId="0" borderId="25" xfId="4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4" fontId="9" fillId="0" borderId="13" xfId="1" applyNumberFormat="1" applyFont="1" applyFill="1" applyBorder="1" applyAlignment="1">
      <alignment vertical="center"/>
    </xf>
    <xf numFmtId="41" fontId="9" fillId="0" borderId="14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justify" vertical="center" wrapText="1"/>
    </xf>
    <xf numFmtId="10" fontId="9" fillId="0" borderId="33" xfId="0" applyNumberFormat="1" applyFont="1" applyFill="1" applyBorder="1" applyAlignment="1">
      <alignment horizontal="center" vertical="center"/>
    </xf>
    <xf numFmtId="41" fontId="9" fillId="0" borderId="33" xfId="1" applyNumberFormat="1" applyFont="1" applyFill="1" applyBorder="1" applyAlignment="1">
      <alignment vertical="center"/>
    </xf>
    <xf numFmtId="9" fontId="9" fillId="0" borderId="29" xfId="0" applyNumberFormat="1" applyFont="1" applyFill="1" applyBorder="1" applyAlignment="1">
      <alignment horizontal="center" vertical="center"/>
    </xf>
    <xf numFmtId="164" fontId="9" fillId="0" borderId="23" xfId="1" applyNumberFormat="1" applyFont="1" applyFill="1" applyBorder="1" applyAlignment="1">
      <alignment vertical="center"/>
    </xf>
    <xf numFmtId="41" fontId="9" fillId="0" borderId="2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justify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29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64" fontId="16" fillId="0" borderId="1" xfId="1" applyNumberFormat="1" applyFont="1" applyFill="1" applyBorder="1" applyAlignment="1">
      <alignment vertical="center"/>
    </xf>
    <xf numFmtId="164" fontId="30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64" fontId="7" fillId="0" borderId="2" xfId="1" quotePrefix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horizontal="right" vertical="center"/>
    </xf>
    <xf numFmtId="0" fontId="9" fillId="0" borderId="10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quotePrefix="1" applyFont="1" applyFill="1" applyBorder="1" applyAlignment="1">
      <alignment vertical="center"/>
    </xf>
    <xf numFmtId="0" fontId="9" fillId="0" borderId="10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0" xfId="1" quotePrefix="1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29" xfId="1" quotePrefix="1" applyNumberFormat="1" applyFont="1" applyFill="1" applyBorder="1" applyAlignment="1">
      <alignment horizontal="center" vertical="center"/>
    </xf>
    <xf numFmtId="164" fontId="9" fillId="0" borderId="29" xfId="1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7" fillId="0" borderId="14" xfId="1" quotePrefix="1" applyNumberFormat="1" applyFont="1" applyFill="1" applyBorder="1" applyAlignment="1">
      <alignment horizontal="center" vertical="center"/>
    </xf>
    <xf numFmtId="164" fontId="9" fillId="0" borderId="14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quotePrefix="1" applyFont="1" applyFill="1" applyBorder="1" applyAlignment="1">
      <alignment horizontal="center" vertical="center"/>
    </xf>
    <xf numFmtId="0" fontId="7" fillId="0" borderId="20" xfId="0" quotePrefix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0" fontId="7" fillId="4" borderId="21" xfId="0" quotePrefix="1" applyFont="1" applyFill="1" applyBorder="1" applyAlignment="1">
      <alignment horizontal="center" vertical="center"/>
    </xf>
    <xf numFmtId="0" fontId="7" fillId="4" borderId="20" xfId="0" quotePrefix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0" borderId="22" xfId="0" applyNumberFormat="1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left" vertical="center"/>
    </xf>
    <xf numFmtId="164" fontId="7" fillId="0" borderId="24" xfId="0" applyNumberFormat="1" applyFont="1" applyFill="1" applyBorder="1" applyAlignment="1">
      <alignment horizontal="left" vertical="center"/>
    </xf>
    <xf numFmtId="164" fontId="7" fillId="0" borderId="18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1" fontId="7" fillId="0" borderId="29" xfId="1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horizontal="center" vertical="center"/>
    </xf>
    <xf numFmtId="41" fontId="7" fillId="0" borderId="10" xfId="1" applyNumberFormat="1" applyFont="1" applyFill="1" applyBorder="1" applyAlignment="1">
      <alignment horizontal="center" vertical="center"/>
    </xf>
    <xf numFmtId="41" fontId="7" fillId="0" borderId="14" xfId="1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>
      <alignment horizontal="left" vertical="center"/>
    </xf>
    <xf numFmtId="164" fontId="7" fillId="0" borderId="20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horizontal="justify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41" fontId="7" fillId="3" borderId="6" xfId="0" applyNumberFormat="1" applyFont="1" applyFill="1" applyBorder="1" applyAlignment="1">
      <alignment horizontal="center" vertical="center" wrapText="1"/>
    </xf>
    <xf numFmtId="41" fontId="7" fillId="3" borderId="1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1" fontId="7" fillId="0" borderId="0" xfId="1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quotePrefix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3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Book5" xfId="2"/>
    <cellStyle name="Normal_thuyet minh" xfId="4"/>
    <cellStyle name="Normal_VCS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BCTC%20Q4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ĐKT"/>
      <sheetName val="BCKQKD"/>
      <sheetName val="LCTT"/>
      <sheetName val="Thuyet minh"/>
      <sheetName val="TSCD"/>
      <sheetName val="VCSH"/>
      <sheetName val="thuyet minh (2)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~         "/>
    </sheetNames>
    <sheetDataSet>
      <sheetData sheetId="0" refreshError="1"/>
      <sheetData sheetId="1" refreshError="1"/>
      <sheetData sheetId="2" refreshError="1"/>
      <sheetData sheetId="3">
        <row r="1">
          <cell r="F1" t="str">
            <v>BÁO CÁO TÀI CHÍNH</v>
          </cell>
        </row>
        <row r="2">
          <cell r="A2" t="str">
            <v>Đường Khuất Duy Tiến- Nhân Chính - Thanh Xuân - Hà nội</v>
          </cell>
          <cell r="F2" t="str">
            <v>Quý 4 năm 2014</v>
          </cell>
        </row>
        <row r="3">
          <cell r="A3" t="str">
            <v>Tel: 04 3 5534 369                        Fax: 043 8 544 107</v>
          </cell>
        </row>
        <row r="6">
          <cell r="A6" t="str">
            <v>BẢN THUYẾT MINH BÁO CÁO TÀI CHÍNH</v>
          </cell>
        </row>
      </sheetData>
      <sheetData sheetId="4">
        <row r="2">
          <cell r="A2" t="str">
            <v>Đường Khuất Duy Tiến- Nhân Chính - Thanh Xuân - Hà nội</v>
          </cell>
        </row>
        <row r="3">
          <cell r="A3" t="str">
            <v>Tel: 04 3 5534 369                        Fax: 043 8 544 107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I18" sqref="I18"/>
    </sheetView>
  </sheetViews>
  <sheetFormatPr defaultRowHeight="15.75" x14ac:dyDescent="0.25"/>
  <cols>
    <col min="1" max="1" width="37.25" customWidth="1"/>
    <col min="2" max="2" width="6.5" customWidth="1"/>
    <col min="3" max="3" width="7.875" customWidth="1"/>
    <col min="4" max="4" width="17.375" customWidth="1"/>
    <col min="5" max="5" width="16.625" customWidth="1"/>
  </cols>
  <sheetData>
    <row r="1" spans="1:5" x14ac:dyDescent="0.25">
      <c r="A1" s="67" t="s">
        <v>0</v>
      </c>
      <c r="B1" s="67"/>
      <c r="C1" s="67"/>
      <c r="D1" s="585" t="s">
        <v>32</v>
      </c>
      <c r="E1" s="585"/>
    </row>
    <row r="2" spans="1:5" x14ac:dyDescent="0.25">
      <c r="A2" s="66" t="s">
        <v>238</v>
      </c>
      <c r="B2" s="107"/>
      <c r="C2" s="107"/>
      <c r="D2" s="586" t="s">
        <v>355</v>
      </c>
      <c r="E2" s="586"/>
    </row>
    <row r="3" spans="1:5" x14ac:dyDescent="0.25">
      <c r="A3" s="107" t="s">
        <v>240</v>
      </c>
      <c r="B3" s="107"/>
      <c r="C3" s="107"/>
      <c r="D3" s="108"/>
      <c r="E3" s="403"/>
    </row>
    <row r="4" spans="1:5" x14ac:dyDescent="0.25">
      <c r="A4" s="382"/>
      <c r="B4" s="382"/>
      <c r="C4" s="382"/>
      <c r="D4" s="106"/>
      <c r="E4" s="406" t="s">
        <v>356</v>
      </c>
    </row>
    <row r="5" spans="1:5" x14ac:dyDescent="0.25">
      <c r="A5" s="580" t="s">
        <v>357</v>
      </c>
      <c r="B5" s="580"/>
      <c r="C5" s="580"/>
      <c r="D5" s="580"/>
      <c r="E5" s="580"/>
    </row>
    <row r="6" spans="1:5" x14ac:dyDescent="0.25">
      <c r="A6" s="587" t="s">
        <v>1</v>
      </c>
      <c r="B6" s="581"/>
      <c r="C6" s="581"/>
      <c r="D6" s="581"/>
      <c r="E6" s="581"/>
    </row>
    <row r="7" spans="1:5" x14ac:dyDescent="0.25">
      <c r="A7" s="69"/>
      <c r="B7" s="69"/>
      <c r="C7" s="69"/>
      <c r="D7" s="72"/>
      <c r="E7" s="407" t="s">
        <v>110</v>
      </c>
    </row>
    <row r="8" spans="1:5" ht="25.5" x14ac:dyDescent="0.25">
      <c r="A8" s="408" t="s">
        <v>358</v>
      </c>
      <c r="B8" s="409" t="s">
        <v>244</v>
      </c>
      <c r="C8" s="365" t="s">
        <v>359</v>
      </c>
      <c r="D8" s="410" t="s">
        <v>71</v>
      </c>
      <c r="E8" s="410" t="s">
        <v>140</v>
      </c>
    </row>
    <row r="9" spans="1:5" ht="15.6" customHeight="1" x14ac:dyDescent="0.25">
      <c r="A9" s="411" t="s">
        <v>360</v>
      </c>
      <c r="B9" s="295">
        <v>100</v>
      </c>
      <c r="C9" s="412"/>
      <c r="D9" s="413">
        <v>838563900492</v>
      </c>
      <c r="E9" s="413">
        <v>500036928801</v>
      </c>
    </row>
    <row r="10" spans="1:5" ht="15.6" customHeight="1" x14ac:dyDescent="0.25">
      <c r="A10" s="414" t="s">
        <v>361</v>
      </c>
      <c r="B10" s="162"/>
      <c r="C10" s="193"/>
      <c r="D10" s="415"/>
      <c r="E10" s="415"/>
    </row>
    <row r="11" spans="1:5" ht="15.6" customHeight="1" x14ac:dyDescent="0.25">
      <c r="A11" s="414" t="s">
        <v>362</v>
      </c>
      <c r="B11" s="162">
        <v>110</v>
      </c>
      <c r="C11" s="416" t="s">
        <v>363</v>
      </c>
      <c r="D11" s="415">
        <v>6393549162</v>
      </c>
      <c r="E11" s="415">
        <v>14150997366</v>
      </c>
    </row>
    <row r="12" spans="1:5" ht="15.6" customHeight="1" x14ac:dyDescent="0.25">
      <c r="A12" s="193" t="s">
        <v>364</v>
      </c>
      <c r="B12" s="141">
        <v>111</v>
      </c>
      <c r="C12" s="416" t="s">
        <v>365</v>
      </c>
      <c r="D12" s="417">
        <v>6393549162</v>
      </c>
      <c r="E12" s="417">
        <v>14150997366</v>
      </c>
    </row>
    <row r="13" spans="1:5" ht="15.6" hidden="1" customHeight="1" x14ac:dyDescent="0.25">
      <c r="A13" s="193" t="s">
        <v>366</v>
      </c>
      <c r="B13" s="141">
        <v>112</v>
      </c>
      <c r="C13" s="416" t="s">
        <v>367</v>
      </c>
      <c r="D13" s="417">
        <v>0</v>
      </c>
      <c r="E13" s="417"/>
    </row>
    <row r="14" spans="1:5" ht="15.6" customHeight="1" x14ac:dyDescent="0.25">
      <c r="A14" s="414" t="s">
        <v>368</v>
      </c>
      <c r="B14" s="162">
        <v>120</v>
      </c>
      <c r="C14" s="418"/>
      <c r="D14" s="417">
        <v>0</v>
      </c>
      <c r="E14" s="415">
        <v>0</v>
      </c>
    </row>
    <row r="15" spans="1:5" ht="15.6" customHeight="1" x14ac:dyDescent="0.25">
      <c r="A15" s="414" t="s">
        <v>369</v>
      </c>
      <c r="B15" s="162">
        <v>130</v>
      </c>
      <c r="C15" s="418"/>
      <c r="D15" s="415">
        <v>595342630045</v>
      </c>
      <c r="E15" s="415">
        <v>291158046508</v>
      </c>
    </row>
    <row r="16" spans="1:5" ht="15.6" customHeight="1" x14ac:dyDescent="0.25">
      <c r="A16" s="193" t="s">
        <v>370</v>
      </c>
      <c r="B16" s="141">
        <v>131</v>
      </c>
      <c r="C16" s="419" t="s">
        <v>371</v>
      </c>
      <c r="D16" s="417">
        <v>403523331019</v>
      </c>
      <c r="E16" s="417">
        <v>164313362777</v>
      </c>
    </row>
    <row r="17" spans="1:5" ht="15.6" customHeight="1" x14ac:dyDescent="0.25">
      <c r="A17" s="193" t="s">
        <v>372</v>
      </c>
      <c r="B17" s="141">
        <v>132</v>
      </c>
      <c r="C17" s="419" t="s">
        <v>373</v>
      </c>
      <c r="D17" s="417">
        <v>165888573971</v>
      </c>
      <c r="E17" s="417">
        <v>123399806345</v>
      </c>
    </row>
    <row r="18" spans="1:5" ht="12.75" customHeight="1" x14ac:dyDescent="0.25">
      <c r="A18" s="193" t="s">
        <v>374</v>
      </c>
      <c r="B18" s="141">
        <v>133</v>
      </c>
      <c r="C18" s="419"/>
      <c r="D18" s="417"/>
      <c r="E18" s="417"/>
    </row>
    <row r="19" spans="1:5" ht="15.6" customHeight="1" x14ac:dyDescent="0.25">
      <c r="A19" s="193" t="s">
        <v>375</v>
      </c>
      <c r="B19" s="141">
        <v>135</v>
      </c>
      <c r="C19" s="416" t="s">
        <v>376</v>
      </c>
      <c r="D19" s="417">
        <v>33828610466</v>
      </c>
      <c r="E19" s="417">
        <v>4042762797</v>
      </c>
    </row>
    <row r="20" spans="1:5" ht="15.6" customHeight="1" x14ac:dyDescent="0.25">
      <c r="A20" s="193" t="s">
        <v>377</v>
      </c>
      <c r="B20" s="141">
        <v>139</v>
      </c>
      <c r="C20" s="416"/>
      <c r="D20" s="417">
        <v>-7897885411</v>
      </c>
      <c r="E20" s="417">
        <v>-597885411</v>
      </c>
    </row>
    <row r="21" spans="1:5" ht="15.6" customHeight="1" x14ac:dyDescent="0.25">
      <c r="A21" s="414" t="s">
        <v>378</v>
      </c>
      <c r="B21" s="162">
        <v>140</v>
      </c>
      <c r="C21" s="418"/>
      <c r="D21" s="415">
        <v>220955895012</v>
      </c>
      <c r="E21" s="415">
        <v>184594423838</v>
      </c>
    </row>
    <row r="22" spans="1:5" ht="15.6" customHeight="1" x14ac:dyDescent="0.25">
      <c r="A22" s="420" t="s">
        <v>379</v>
      </c>
      <c r="B22" s="421">
        <v>141</v>
      </c>
      <c r="C22" s="416" t="s">
        <v>380</v>
      </c>
      <c r="D22" s="417">
        <v>221125469003</v>
      </c>
      <c r="E22" s="417">
        <v>184763997829</v>
      </c>
    </row>
    <row r="23" spans="1:5" ht="15.6" customHeight="1" x14ac:dyDescent="0.25">
      <c r="A23" s="193" t="s">
        <v>381</v>
      </c>
      <c r="B23" s="421">
        <v>149</v>
      </c>
      <c r="C23" s="416"/>
      <c r="D23" s="417">
        <v>-169573991</v>
      </c>
      <c r="E23" s="417">
        <v>-169573991</v>
      </c>
    </row>
    <row r="24" spans="1:5" ht="15.6" customHeight="1" x14ac:dyDescent="0.25">
      <c r="A24" s="414" t="s">
        <v>382</v>
      </c>
      <c r="B24" s="162">
        <v>150</v>
      </c>
      <c r="C24" s="418"/>
      <c r="D24" s="415">
        <v>15871826273</v>
      </c>
      <c r="E24" s="415">
        <v>10133461089</v>
      </c>
    </row>
    <row r="25" spans="1:5" ht="15.6" customHeight="1" x14ac:dyDescent="0.25">
      <c r="A25" s="193" t="s">
        <v>383</v>
      </c>
      <c r="B25" s="141">
        <v>151</v>
      </c>
      <c r="C25" s="416"/>
      <c r="D25" s="417">
        <v>285136246</v>
      </c>
      <c r="E25" s="417">
        <v>670601216</v>
      </c>
    </row>
    <row r="26" spans="1:5" ht="15.6" hidden="1" customHeight="1" x14ac:dyDescent="0.25">
      <c r="A26" s="193" t="s">
        <v>384</v>
      </c>
      <c r="B26" s="141">
        <v>152</v>
      </c>
      <c r="C26" s="416"/>
      <c r="D26" s="417"/>
      <c r="E26" s="417"/>
    </row>
    <row r="27" spans="1:5" ht="15.6" customHeight="1" x14ac:dyDescent="0.25">
      <c r="A27" s="193" t="s">
        <v>385</v>
      </c>
      <c r="B27" s="141">
        <v>154</v>
      </c>
      <c r="C27" s="416"/>
      <c r="D27" s="417">
        <v>5357677283</v>
      </c>
      <c r="E27" s="417">
        <v>656528955</v>
      </c>
    </row>
    <row r="28" spans="1:5" ht="15.6" customHeight="1" x14ac:dyDescent="0.25">
      <c r="A28" s="193" t="s">
        <v>386</v>
      </c>
      <c r="B28" s="141">
        <v>158</v>
      </c>
      <c r="C28" s="419" t="s">
        <v>387</v>
      </c>
      <c r="D28" s="417">
        <v>10229012744</v>
      </c>
      <c r="E28" s="417">
        <v>8806330918</v>
      </c>
    </row>
    <row r="29" spans="1:5" ht="15.6" customHeight="1" x14ac:dyDescent="0.25">
      <c r="A29" s="422" t="s">
        <v>388</v>
      </c>
      <c r="B29" s="162">
        <v>200</v>
      </c>
      <c r="C29" s="418"/>
      <c r="D29" s="415">
        <v>188790680831</v>
      </c>
      <c r="E29" s="415">
        <v>116383920708</v>
      </c>
    </row>
    <row r="30" spans="1:5" ht="15.6" customHeight="1" x14ac:dyDescent="0.25">
      <c r="A30" s="414" t="s">
        <v>389</v>
      </c>
      <c r="B30" s="162"/>
      <c r="C30" s="418"/>
      <c r="D30" s="415"/>
      <c r="E30" s="415"/>
    </row>
    <row r="31" spans="1:5" ht="15.6" customHeight="1" x14ac:dyDescent="0.25">
      <c r="A31" s="414" t="s">
        <v>390</v>
      </c>
      <c r="B31" s="162">
        <v>210</v>
      </c>
      <c r="C31" s="418"/>
      <c r="D31" s="415">
        <v>0</v>
      </c>
      <c r="E31" s="415">
        <v>0</v>
      </c>
    </row>
    <row r="32" spans="1:5" ht="15.6" customHeight="1" x14ac:dyDescent="0.25">
      <c r="A32" s="193" t="s">
        <v>391</v>
      </c>
      <c r="B32" s="141">
        <v>211</v>
      </c>
      <c r="C32" s="423" t="s">
        <v>392</v>
      </c>
      <c r="D32" s="417">
        <v>300683622</v>
      </c>
      <c r="E32" s="417">
        <v>300683622</v>
      </c>
    </row>
    <row r="33" spans="1:5" ht="15.6" hidden="1" customHeight="1" x14ac:dyDescent="0.25">
      <c r="A33" s="193" t="s">
        <v>393</v>
      </c>
      <c r="B33" s="141">
        <v>212</v>
      </c>
      <c r="C33" s="423"/>
      <c r="D33" s="417"/>
      <c r="E33" s="417"/>
    </row>
    <row r="34" spans="1:5" ht="15.6" customHeight="1" x14ac:dyDescent="0.25">
      <c r="A34" s="193" t="s">
        <v>394</v>
      </c>
      <c r="B34" s="141">
        <v>219</v>
      </c>
      <c r="C34" s="423"/>
      <c r="D34" s="417">
        <v>-300683622</v>
      </c>
      <c r="E34" s="417">
        <v>-300683622</v>
      </c>
    </row>
    <row r="35" spans="1:5" ht="15.6" customHeight="1" x14ac:dyDescent="0.25">
      <c r="A35" s="414" t="s">
        <v>395</v>
      </c>
      <c r="B35" s="162">
        <v>220</v>
      </c>
      <c r="C35" s="418"/>
      <c r="D35" s="415">
        <v>123600518422</v>
      </c>
      <c r="E35" s="415">
        <v>52319799395</v>
      </c>
    </row>
    <row r="36" spans="1:5" ht="15.6" customHeight="1" x14ac:dyDescent="0.25">
      <c r="A36" s="193" t="s">
        <v>396</v>
      </c>
      <c r="B36" s="141">
        <v>221</v>
      </c>
      <c r="C36" s="416" t="s">
        <v>397</v>
      </c>
      <c r="D36" s="417">
        <v>108439919600</v>
      </c>
      <c r="E36" s="417">
        <v>45965710633</v>
      </c>
    </row>
    <row r="37" spans="1:5" ht="15.6" customHeight="1" x14ac:dyDescent="0.25">
      <c r="A37" s="424" t="s">
        <v>398</v>
      </c>
      <c r="B37" s="136">
        <v>222</v>
      </c>
      <c r="C37" s="425"/>
      <c r="D37" s="417">
        <v>128579910444</v>
      </c>
      <c r="E37" s="426">
        <v>69954175045</v>
      </c>
    </row>
    <row r="38" spans="1:5" ht="15.6" customHeight="1" x14ac:dyDescent="0.25">
      <c r="A38" s="424" t="s">
        <v>399</v>
      </c>
      <c r="B38" s="136">
        <v>223</v>
      </c>
      <c r="C38" s="425"/>
      <c r="D38" s="417">
        <v>-20139990844</v>
      </c>
      <c r="E38" s="426">
        <v>-23988464412</v>
      </c>
    </row>
    <row r="39" spans="1:5" ht="15.6" customHeight="1" x14ac:dyDescent="0.25">
      <c r="A39" s="193" t="s">
        <v>400</v>
      </c>
      <c r="B39" s="141">
        <v>224</v>
      </c>
      <c r="C39" s="423" t="s">
        <v>401</v>
      </c>
      <c r="D39" s="417">
        <v>0</v>
      </c>
      <c r="E39" s="417">
        <v>1053735625</v>
      </c>
    </row>
    <row r="40" spans="1:5" ht="15.6" customHeight="1" x14ac:dyDescent="0.25">
      <c r="A40" s="427" t="s">
        <v>402</v>
      </c>
      <c r="B40" s="136">
        <v>225</v>
      </c>
      <c r="C40" s="425"/>
      <c r="D40" s="426"/>
      <c r="E40" s="426">
        <v>5317785167</v>
      </c>
    </row>
    <row r="41" spans="1:5" ht="15.6" customHeight="1" x14ac:dyDescent="0.25">
      <c r="A41" s="427" t="s">
        <v>403</v>
      </c>
      <c r="B41" s="136">
        <v>226</v>
      </c>
      <c r="C41" s="425"/>
      <c r="D41" s="426"/>
      <c r="E41" s="426">
        <v>-4264049542</v>
      </c>
    </row>
    <row r="42" spans="1:5" ht="12" customHeight="1" x14ac:dyDescent="0.25">
      <c r="A42" s="193" t="s">
        <v>404</v>
      </c>
      <c r="B42" s="141">
        <v>227</v>
      </c>
      <c r="C42" s="416" t="s">
        <v>405</v>
      </c>
      <c r="D42" s="417">
        <v>0</v>
      </c>
      <c r="E42" s="417">
        <v>0</v>
      </c>
    </row>
    <row r="43" spans="1:5" ht="15.6" customHeight="1" x14ac:dyDescent="0.25">
      <c r="A43" s="424" t="s">
        <v>398</v>
      </c>
      <c r="B43" s="136">
        <v>228</v>
      </c>
      <c r="C43" s="425"/>
      <c r="D43" s="417">
        <v>152500000</v>
      </c>
      <c r="E43" s="426">
        <v>152500000</v>
      </c>
    </row>
    <row r="44" spans="1:5" ht="15.6" customHeight="1" x14ac:dyDescent="0.25">
      <c r="A44" s="424" t="s">
        <v>399</v>
      </c>
      <c r="B44" s="136">
        <v>229</v>
      </c>
      <c r="C44" s="425"/>
      <c r="D44" s="417">
        <v>-152500000</v>
      </c>
      <c r="E44" s="426">
        <v>-152500000</v>
      </c>
    </row>
    <row r="45" spans="1:5" ht="15.6" customHeight="1" x14ac:dyDescent="0.25">
      <c r="A45" s="193" t="s">
        <v>406</v>
      </c>
      <c r="B45" s="141">
        <v>230</v>
      </c>
      <c r="C45" s="416" t="s">
        <v>407</v>
      </c>
      <c r="D45" s="417">
        <v>15160598822</v>
      </c>
      <c r="E45" s="417">
        <v>5300353137</v>
      </c>
    </row>
    <row r="46" spans="1:5" ht="15.6" customHeight="1" x14ac:dyDescent="0.25">
      <c r="A46" s="414" t="s">
        <v>408</v>
      </c>
      <c r="B46" s="162">
        <v>250</v>
      </c>
      <c r="C46" s="428"/>
      <c r="D46" s="190">
        <v>64638860000</v>
      </c>
      <c r="E46" s="190">
        <v>63728718035</v>
      </c>
    </row>
    <row r="47" spans="1:5" ht="15.6" customHeight="1" x14ac:dyDescent="0.25">
      <c r="A47" s="193" t="s">
        <v>409</v>
      </c>
      <c r="B47" s="141">
        <v>251</v>
      </c>
      <c r="C47" s="416" t="s">
        <v>410</v>
      </c>
      <c r="D47" s="417">
        <v>61917500000</v>
      </c>
      <c r="E47" s="28">
        <v>66650810000</v>
      </c>
    </row>
    <row r="48" spans="1:5" ht="15.6" customHeight="1" x14ac:dyDescent="0.25">
      <c r="A48" s="193" t="s">
        <v>411</v>
      </c>
      <c r="B48" s="141">
        <v>252</v>
      </c>
      <c r="C48" s="419" t="s">
        <v>412</v>
      </c>
      <c r="D48" s="417">
        <v>3997198035</v>
      </c>
      <c r="E48" s="28">
        <v>2831218035</v>
      </c>
    </row>
    <row r="49" spans="1:5" ht="15.6" hidden="1" customHeight="1" x14ac:dyDescent="0.25">
      <c r="A49" s="193" t="s">
        <v>413</v>
      </c>
      <c r="B49" s="141">
        <v>258</v>
      </c>
      <c r="C49" s="419" t="s">
        <v>414</v>
      </c>
      <c r="D49" s="417"/>
      <c r="E49" s="28"/>
    </row>
    <row r="50" spans="1:5" ht="15.6" customHeight="1" x14ac:dyDescent="0.25">
      <c r="A50" s="193" t="s">
        <v>415</v>
      </c>
      <c r="B50" s="141"/>
      <c r="C50" s="419"/>
      <c r="D50" s="417">
        <v>-1275838035</v>
      </c>
      <c r="E50" s="28">
        <v>-5753310000</v>
      </c>
    </row>
    <row r="51" spans="1:5" ht="15.6" customHeight="1" x14ac:dyDescent="0.25">
      <c r="A51" s="414" t="s">
        <v>416</v>
      </c>
      <c r="B51" s="162">
        <v>260</v>
      </c>
      <c r="C51" s="429"/>
      <c r="D51" s="415">
        <v>551302409</v>
      </c>
      <c r="E51" s="415">
        <v>335403278</v>
      </c>
    </row>
    <row r="52" spans="1:5" ht="15.6" customHeight="1" x14ac:dyDescent="0.25">
      <c r="A52" s="333" t="s">
        <v>417</v>
      </c>
      <c r="B52" s="141">
        <v>261</v>
      </c>
      <c r="C52" s="431"/>
      <c r="D52" s="417">
        <v>551302409</v>
      </c>
      <c r="E52" s="432">
        <v>195653278</v>
      </c>
    </row>
    <row r="53" spans="1:5" ht="15.6" customHeight="1" x14ac:dyDescent="0.25">
      <c r="A53" s="433" t="s">
        <v>418</v>
      </c>
      <c r="B53" s="430">
        <v>268</v>
      </c>
      <c r="C53" s="434"/>
      <c r="D53" s="417">
        <v>0</v>
      </c>
      <c r="E53" s="435">
        <v>139750000</v>
      </c>
    </row>
    <row r="54" spans="1:5" ht="15.6" customHeight="1" x14ac:dyDescent="0.25">
      <c r="A54" s="436" t="s">
        <v>419</v>
      </c>
      <c r="B54" s="81">
        <v>270</v>
      </c>
      <c r="C54" s="437"/>
      <c r="D54" s="438">
        <v>1027354581323</v>
      </c>
      <c r="E54" s="438">
        <v>616420849509</v>
      </c>
    </row>
    <row r="55" spans="1:5" x14ac:dyDescent="0.25">
      <c r="A55" s="64"/>
      <c r="B55" s="77"/>
      <c r="C55" s="439"/>
      <c r="D55" s="104"/>
      <c r="E55" s="104"/>
    </row>
    <row r="56" spans="1:5" x14ac:dyDescent="0.25">
      <c r="A56" s="67" t="str">
        <f>A1</f>
        <v>CÔNG TY CỔ PHẦN LICOGI 13</v>
      </c>
      <c r="B56" s="67"/>
      <c r="C56" s="67"/>
      <c r="D56" s="585"/>
      <c r="E56" s="585"/>
    </row>
    <row r="57" spans="1:5" x14ac:dyDescent="0.25">
      <c r="A57" s="66" t="str">
        <f>A2</f>
        <v>Đường Khuất Duy Tiến - Nhân Chính - Thanh Xuân - Hà Nội</v>
      </c>
      <c r="B57" s="107"/>
      <c r="C57" s="107"/>
      <c r="D57" s="586" t="str">
        <f>D2</f>
        <v xml:space="preserve">                                            Quý 4 năm 2014</v>
      </c>
      <c r="E57" s="586"/>
    </row>
    <row r="58" spans="1:5" x14ac:dyDescent="0.25">
      <c r="A58" s="107" t="str">
        <f>A3</f>
        <v>Tel: 04 35 534 369             Fax: 04 38 544 107</v>
      </c>
      <c r="B58" s="107"/>
      <c r="C58" s="107"/>
      <c r="D58" s="108"/>
      <c r="E58" s="403"/>
    </row>
    <row r="59" spans="1:5" x14ac:dyDescent="0.25">
      <c r="A59" s="74"/>
      <c r="B59" s="74"/>
      <c r="C59" s="404"/>
      <c r="D59" s="405"/>
      <c r="E59" s="405"/>
    </row>
    <row r="60" spans="1:5" x14ac:dyDescent="0.25">
      <c r="A60" s="382"/>
      <c r="B60" s="382"/>
      <c r="C60" s="382"/>
      <c r="D60" s="106"/>
      <c r="E60" s="406" t="s">
        <v>356</v>
      </c>
    </row>
    <row r="61" spans="1:5" x14ac:dyDescent="0.25">
      <c r="A61" s="580" t="s">
        <v>357</v>
      </c>
      <c r="B61" s="580"/>
      <c r="C61" s="580"/>
      <c r="D61" s="580"/>
      <c r="E61" s="580"/>
    </row>
    <row r="62" spans="1:5" x14ac:dyDescent="0.25">
      <c r="A62" s="581" t="str">
        <f>A6</f>
        <v>Quý 4 năm 2014</v>
      </c>
      <c r="B62" s="581"/>
      <c r="C62" s="581"/>
      <c r="D62" s="581"/>
      <c r="E62" s="581"/>
    </row>
    <row r="63" spans="1:5" x14ac:dyDescent="0.25">
      <c r="A63" s="582" t="s">
        <v>2</v>
      </c>
      <c r="B63" s="582"/>
      <c r="C63" s="582"/>
      <c r="D63" s="582"/>
      <c r="E63" s="582"/>
    </row>
    <row r="64" spans="1:5" x14ac:dyDescent="0.25">
      <c r="A64" s="69"/>
      <c r="B64" s="69"/>
      <c r="C64" s="69"/>
      <c r="D64" s="72"/>
      <c r="E64" s="79" t="s">
        <v>315</v>
      </c>
    </row>
    <row r="65" spans="1:5" ht="25.5" x14ac:dyDescent="0.25">
      <c r="A65" s="408" t="s">
        <v>420</v>
      </c>
      <c r="B65" s="409" t="s">
        <v>244</v>
      </c>
      <c r="C65" s="365" t="s">
        <v>359</v>
      </c>
      <c r="D65" s="410" t="str">
        <f>D8</f>
        <v>31/12/2014</v>
      </c>
      <c r="E65" s="410" t="str">
        <f>E8</f>
        <v>01/01/2014</v>
      </c>
    </row>
    <row r="66" spans="1:5" x14ac:dyDescent="0.25">
      <c r="A66" s="411" t="s">
        <v>421</v>
      </c>
      <c r="B66" s="295">
        <v>300</v>
      </c>
      <c r="C66" s="440"/>
      <c r="D66" s="441">
        <v>867148166646</v>
      </c>
      <c r="E66" s="441">
        <v>467787948436</v>
      </c>
    </row>
    <row r="67" spans="1:5" x14ac:dyDescent="0.25">
      <c r="A67" s="414" t="s">
        <v>422</v>
      </c>
      <c r="B67" s="162">
        <v>310</v>
      </c>
      <c r="C67" s="418"/>
      <c r="D67" s="190">
        <v>813831898790</v>
      </c>
      <c r="E67" s="190">
        <v>440986707905</v>
      </c>
    </row>
    <row r="68" spans="1:5" x14ac:dyDescent="0.25">
      <c r="A68" s="193" t="s">
        <v>423</v>
      </c>
      <c r="B68" s="141">
        <v>311</v>
      </c>
      <c r="C68" s="416" t="s">
        <v>424</v>
      </c>
      <c r="D68" s="417">
        <v>274519288877</v>
      </c>
      <c r="E68" s="28">
        <v>224367458167</v>
      </c>
    </row>
    <row r="69" spans="1:5" x14ac:dyDescent="0.25">
      <c r="A69" s="193" t="s">
        <v>425</v>
      </c>
      <c r="B69" s="141">
        <v>312</v>
      </c>
      <c r="C69" s="419" t="s">
        <v>426</v>
      </c>
      <c r="D69" s="417">
        <v>343544679108</v>
      </c>
      <c r="E69" s="28">
        <v>153444737851</v>
      </c>
    </row>
    <row r="70" spans="1:5" x14ac:dyDescent="0.25">
      <c r="A70" s="193" t="s">
        <v>427</v>
      </c>
      <c r="B70" s="141">
        <v>313</v>
      </c>
      <c r="C70" s="419" t="s">
        <v>428</v>
      </c>
      <c r="D70" s="417">
        <v>137472330486</v>
      </c>
      <c r="E70" s="28">
        <v>33348311611</v>
      </c>
    </row>
    <row r="71" spans="1:5" x14ac:dyDescent="0.25">
      <c r="A71" s="193" t="s">
        <v>429</v>
      </c>
      <c r="B71" s="141">
        <v>314</v>
      </c>
      <c r="C71" s="416" t="s">
        <v>430</v>
      </c>
      <c r="D71" s="417">
        <v>12997705994</v>
      </c>
      <c r="E71" s="28">
        <v>4464895536</v>
      </c>
    </row>
    <row r="72" spans="1:5" x14ac:dyDescent="0.25">
      <c r="A72" s="193" t="s">
        <v>431</v>
      </c>
      <c r="B72" s="141">
        <v>315</v>
      </c>
      <c r="C72" s="423"/>
      <c r="D72" s="417">
        <v>11281622509</v>
      </c>
      <c r="E72" s="28">
        <v>8852175661</v>
      </c>
    </row>
    <row r="73" spans="1:5" x14ac:dyDescent="0.25">
      <c r="A73" s="193" t="s">
        <v>432</v>
      </c>
      <c r="B73" s="141">
        <v>316</v>
      </c>
      <c r="C73" s="416"/>
      <c r="D73" s="417">
        <v>11527233068</v>
      </c>
      <c r="E73" s="28">
        <v>877624641</v>
      </c>
    </row>
    <row r="74" spans="1:5" x14ac:dyDescent="0.25">
      <c r="A74" s="193" t="s">
        <v>433</v>
      </c>
      <c r="B74" s="141">
        <v>317</v>
      </c>
      <c r="C74" s="419"/>
      <c r="D74" s="417"/>
      <c r="E74" s="28"/>
    </row>
    <row r="75" spans="1:5" x14ac:dyDescent="0.25">
      <c r="A75" s="193" t="s">
        <v>434</v>
      </c>
      <c r="B75" s="141">
        <v>319</v>
      </c>
      <c r="C75" s="416" t="s">
        <v>435</v>
      </c>
      <c r="D75" s="417">
        <v>22443727972</v>
      </c>
      <c r="E75" s="28">
        <v>15409255662</v>
      </c>
    </row>
    <row r="76" spans="1:5" x14ac:dyDescent="0.25">
      <c r="A76" s="193" t="s">
        <v>436</v>
      </c>
      <c r="B76" s="141">
        <v>320</v>
      </c>
      <c r="C76" s="423"/>
      <c r="D76" s="417">
        <v>0</v>
      </c>
      <c r="E76" s="28"/>
    </row>
    <row r="77" spans="1:5" x14ac:dyDescent="0.25">
      <c r="A77" s="193" t="s">
        <v>437</v>
      </c>
      <c r="B77" s="141">
        <v>323</v>
      </c>
      <c r="C77" s="423"/>
      <c r="D77" s="417">
        <v>45310776</v>
      </c>
      <c r="E77" s="28">
        <v>222248776</v>
      </c>
    </row>
    <row r="78" spans="1:5" x14ac:dyDescent="0.25">
      <c r="A78" s="414" t="s">
        <v>438</v>
      </c>
      <c r="B78" s="162">
        <v>330</v>
      </c>
      <c r="C78" s="418"/>
      <c r="D78" s="190">
        <v>53316267856</v>
      </c>
      <c r="E78" s="190">
        <v>26801240531</v>
      </c>
    </row>
    <row r="79" spans="1:5" x14ac:dyDescent="0.25">
      <c r="A79" s="193" t="s">
        <v>439</v>
      </c>
      <c r="B79" s="141">
        <v>333</v>
      </c>
      <c r="C79" s="423"/>
      <c r="D79" s="417">
        <v>680939264</v>
      </c>
      <c r="E79" s="28">
        <v>272326434</v>
      </c>
    </row>
    <row r="80" spans="1:5" x14ac:dyDescent="0.25">
      <c r="A80" s="193" t="s">
        <v>440</v>
      </c>
      <c r="B80" s="141">
        <v>334</v>
      </c>
      <c r="C80" s="416" t="s">
        <v>441</v>
      </c>
      <c r="D80" s="417">
        <v>715000000</v>
      </c>
      <c r="E80" s="417">
        <v>26013627369</v>
      </c>
    </row>
    <row r="81" spans="1:5" x14ac:dyDescent="0.25">
      <c r="A81" s="193" t="s">
        <v>442</v>
      </c>
      <c r="B81" s="141">
        <v>335</v>
      </c>
      <c r="C81" s="423"/>
      <c r="D81" s="417"/>
      <c r="E81" s="28"/>
    </row>
    <row r="82" spans="1:5" x14ac:dyDescent="0.25">
      <c r="A82" s="193" t="s">
        <v>443</v>
      </c>
      <c r="B82" s="141">
        <v>336</v>
      </c>
      <c r="C82" s="423"/>
      <c r="D82" s="417"/>
      <c r="E82" s="28"/>
    </row>
    <row r="83" spans="1:5" x14ac:dyDescent="0.25">
      <c r="A83" s="193" t="s">
        <v>444</v>
      </c>
      <c r="B83" s="141">
        <v>338</v>
      </c>
      <c r="C83" s="423"/>
      <c r="D83" s="417">
        <v>51920328592</v>
      </c>
      <c r="E83" s="28">
        <v>515286728</v>
      </c>
    </row>
    <row r="84" spans="1:5" x14ac:dyDescent="0.25">
      <c r="A84" s="422" t="s">
        <v>445</v>
      </c>
      <c r="B84" s="162">
        <v>400</v>
      </c>
      <c r="C84" s="418"/>
      <c r="D84" s="190">
        <v>160206414677</v>
      </c>
      <c r="E84" s="190">
        <v>148632901073</v>
      </c>
    </row>
    <row r="85" spans="1:5" x14ac:dyDescent="0.25">
      <c r="A85" s="414" t="s">
        <v>446</v>
      </c>
      <c r="B85" s="162">
        <v>410</v>
      </c>
      <c r="C85" s="423" t="s">
        <v>447</v>
      </c>
      <c r="D85" s="190">
        <v>160206414677</v>
      </c>
      <c r="E85" s="190">
        <v>148632901073</v>
      </c>
    </row>
    <row r="86" spans="1:5" x14ac:dyDescent="0.25">
      <c r="A86" s="442" t="s">
        <v>448</v>
      </c>
      <c r="B86" s="141">
        <v>411</v>
      </c>
      <c r="C86" s="416"/>
      <c r="D86" s="417">
        <v>120000000000</v>
      </c>
      <c r="E86" s="28">
        <v>120000000000</v>
      </c>
    </row>
    <row r="87" spans="1:5" x14ac:dyDescent="0.25">
      <c r="A87" s="193" t="s">
        <v>449</v>
      </c>
      <c r="B87" s="141">
        <v>412</v>
      </c>
      <c r="C87" s="193"/>
      <c r="D87" s="417">
        <v>18214145000</v>
      </c>
      <c r="E87" s="28">
        <v>18214145000</v>
      </c>
    </row>
    <row r="88" spans="1:5" x14ac:dyDescent="0.25">
      <c r="A88" s="193" t="s">
        <v>450</v>
      </c>
      <c r="B88" s="141">
        <v>414</v>
      </c>
      <c r="C88" s="193"/>
      <c r="D88" s="417">
        <v>-12033675335</v>
      </c>
      <c r="E88" s="28">
        <v>-12033675335</v>
      </c>
    </row>
    <row r="89" spans="1:5" x14ac:dyDescent="0.25">
      <c r="A89" s="193" t="s">
        <v>451</v>
      </c>
      <c r="B89" s="141">
        <v>417</v>
      </c>
      <c r="C89" s="423"/>
      <c r="D89" s="417">
        <v>8045864432</v>
      </c>
      <c r="E89" s="28">
        <v>8045864432</v>
      </c>
    </row>
    <row r="90" spans="1:5" x14ac:dyDescent="0.25">
      <c r="A90" s="193" t="s">
        <v>452</v>
      </c>
      <c r="B90" s="141">
        <v>418</v>
      </c>
      <c r="C90" s="423"/>
      <c r="D90" s="417">
        <v>4882953071</v>
      </c>
      <c r="E90" s="417">
        <v>4882953071</v>
      </c>
    </row>
    <row r="91" spans="1:5" x14ac:dyDescent="0.25">
      <c r="A91" s="193" t="s">
        <v>453</v>
      </c>
      <c r="B91" s="141">
        <v>420</v>
      </c>
      <c r="C91" s="423"/>
      <c r="D91" s="417">
        <v>21097127509</v>
      </c>
      <c r="E91" s="28">
        <v>9523613905</v>
      </c>
    </row>
    <row r="92" spans="1:5" x14ac:dyDescent="0.25">
      <c r="A92" s="193" t="s">
        <v>454</v>
      </c>
      <c r="B92" s="141">
        <v>421</v>
      </c>
      <c r="C92" s="423"/>
      <c r="D92" s="28"/>
      <c r="E92" s="28"/>
    </row>
    <row r="93" spans="1:5" x14ac:dyDescent="0.25">
      <c r="A93" s="443" t="s">
        <v>455</v>
      </c>
      <c r="B93" s="198">
        <v>430</v>
      </c>
      <c r="C93" s="444"/>
      <c r="D93" s="318"/>
      <c r="E93" s="318">
        <v>0</v>
      </c>
    </row>
    <row r="94" spans="1:5" x14ac:dyDescent="0.25">
      <c r="A94" s="436" t="s">
        <v>456</v>
      </c>
      <c r="B94" s="81">
        <v>440</v>
      </c>
      <c r="C94" s="445"/>
      <c r="D94" s="48">
        <v>1027354581323</v>
      </c>
      <c r="E94" s="48">
        <v>616420849509</v>
      </c>
    </row>
    <row r="95" spans="1:5" x14ac:dyDescent="0.25">
      <c r="A95" s="351"/>
      <c r="B95" s="583" t="s">
        <v>457</v>
      </c>
      <c r="C95" s="583"/>
      <c r="D95" s="583"/>
      <c r="E95" s="583"/>
    </row>
    <row r="96" spans="1:5" x14ac:dyDescent="0.25">
      <c r="A96" s="350"/>
      <c r="B96" s="350"/>
      <c r="C96" s="349"/>
      <c r="D96" s="584" t="s">
        <v>0</v>
      </c>
      <c r="E96" s="584"/>
    </row>
    <row r="97" spans="1:5" x14ac:dyDescent="0.25">
      <c r="A97" s="579" t="s">
        <v>458</v>
      </c>
      <c r="B97" s="579"/>
      <c r="C97" s="579"/>
      <c r="D97" s="579"/>
      <c r="E97" s="579"/>
    </row>
    <row r="98" spans="1:5" x14ac:dyDescent="0.25">
      <c r="A98" s="349"/>
      <c r="B98" s="349"/>
      <c r="C98" s="349"/>
      <c r="D98" s="446"/>
      <c r="E98" s="446"/>
    </row>
    <row r="99" spans="1:5" x14ac:dyDescent="0.25">
      <c r="A99" s="69"/>
      <c r="B99" s="69"/>
      <c r="C99" s="69"/>
      <c r="D99" s="72"/>
      <c r="E99" s="72"/>
    </row>
    <row r="100" spans="1:5" x14ac:dyDescent="0.25">
      <c r="A100" s="69"/>
      <c r="B100" s="69"/>
      <c r="C100" s="69"/>
      <c r="D100" s="72"/>
      <c r="E100" s="72"/>
    </row>
    <row r="101" spans="1:5" x14ac:dyDescent="0.25">
      <c r="A101" s="69"/>
      <c r="B101" s="69"/>
      <c r="C101" s="69"/>
      <c r="D101" s="72"/>
      <c r="E101" s="72"/>
    </row>
    <row r="102" spans="1:5" x14ac:dyDescent="0.25">
      <c r="A102" s="69"/>
      <c r="B102" s="69"/>
      <c r="C102" s="69"/>
      <c r="D102" s="72"/>
      <c r="E102" s="72"/>
    </row>
    <row r="103" spans="1:5" x14ac:dyDescent="0.25">
      <c r="A103" s="579" t="s">
        <v>459</v>
      </c>
      <c r="B103" s="579"/>
      <c r="C103" s="579"/>
      <c r="D103" s="579"/>
      <c r="E103" s="579"/>
    </row>
  </sheetData>
  <mergeCells count="13">
    <mergeCell ref="D57:E57"/>
    <mergeCell ref="D1:E1"/>
    <mergeCell ref="D2:E2"/>
    <mergeCell ref="A5:E5"/>
    <mergeCell ref="A6:E6"/>
    <mergeCell ref="D56:E56"/>
    <mergeCell ref="A103:E103"/>
    <mergeCell ref="A61:E61"/>
    <mergeCell ref="A62:E62"/>
    <mergeCell ref="A63:E63"/>
    <mergeCell ref="B95:E95"/>
    <mergeCell ref="D96:E96"/>
    <mergeCell ref="A97:E97"/>
  </mergeCells>
  <printOptions horizontalCentered="1"/>
  <pageMargins left="0.8" right="0.1" top="0.18" bottom="0.18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J18" sqref="J18"/>
    </sheetView>
  </sheetViews>
  <sheetFormatPr defaultRowHeight="15.75" x14ac:dyDescent="0.25"/>
  <cols>
    <col min="1" max="1" width="11.5" customWidth="1"/>
    <col min="2" max="2" width="31.125" customWidth="1"/>
    <col min="3" max="3" width="6.75" customWidth="1"/>
    <col min="4" max="4" width="9.25" customWidth="1"/>
    <col min="5" max="6" width="15.75" bestFit="1" customWidth="1"/>
    <col min="7" max="7" width="17.25" customWidth="1"/>
    <col min="8" max="8" width="16.25" customWidth="1"/>
  </cols>
  <sheetData>
    <row r="1" spans="1:8" x14ac:dyDescent="0.25">
      <c r="A1" s="78" t="s">
        <v>0</v>
      </c>
      <c r="B1" s="69"/>
      <c r="C1" s="384"/>
      <c r="D1" s="384"/>
      <c r="E1" s="69"/>
      <c r="F1" s="69"/>
      <c r="G1" s="572" t="s">
        <v>311</v>
      </c>
      <c r="H1" s="572"/>
    </row>
    <row r="2" spans="1:8" x14ac:dyDescent="0.25">
      <c r="A2" s="69" t="s">
        <v>238</v>
      </c>
      <c r="B2" s="69"/>
      <c r="C2" s="384"/>
      <c r="D2" s="384"/>
      <c r="E2" s="69"/>
      <c r="F2" s="69"/>
      <c r="G2" s="573" t="s">
        <v>312</v>
      </c>
      <c r="H2" s="573"/>
    </row>
    <row r="3" spans="1:8" x14ac:dyDescent="0.25">
      <c r="A3" s="69" t="s">
        <v>240</v>
      </c>
      <c r="B3" s="69"/>
      <c r="C3" s="384"/>
      <c r="D3" s="384"/>
      <c r="E3" s="69"/>
      <c r="F3" s="69"/>
      <c r="G3" s="573"/>
      <c r="H3" s="573"/>
    </row>
    <row r="4" spans="1:8" x14ac:dyDescent="0.25">
      <c r="A4" s="574" t="s">
        <v>313</v>
      </c>
      <c r="B4" s="574"/>
      <c r="C4" s="574"/>
      <c r="D4" s="574"/>
      <c r="E4" s="574"/>
      <c r="F4" s="574"/>
      <c r="G4" s="574"/>
      <c r="H4" s="574"/>
    </row>
    <row r="5" spans="1:8" x14ac:dyDescent="0.25">
      <c r="A5" s="575" t="s">
        <v>314</v>
      </c>
      <c r="B5" s="575"/>
      <c r="C5" s="575"/>
      <c r="D5" s="575"/>
      <c r="E5" s="575"/>
      <c r="F5" s="575"/>
      <c r="G5" s="575"/>
      <c r="H5" s="575"/>
    </row>
    <row r="6" spans="1:8" x14ac:dyDescent="0.25">
      <c r="A6" s="385"/>
      <c r="B6" s="385"/>
      <c r="C6" s="386"/>
      <c r="D6" s="386"/>
      <c r="E6" s="69"/>
      <c r="F6" s="69"/>
      <c r="G6" s="576" t="s">
        <v>315</v>
      </c>
      <c r="H6" s="576"/>
    </row>
    <row r="7" spans="1:8" x14ac:dyDescent="0.25">
      <c r="A7" s="457" t="s">
        <v>243</v>
      </c>
      <c r="B7" s="457"/>
      <c r="C7" s="457" t="s">
        <v>244</v>
      </c>
      <c r="D7" s="577" t="s">
        <v>316</v>
      </c>
      <c r="E7" s="457" t="s">
        <v>317</v>
      </c>
      <c r="F7" s="457"/>
      <c r="G7" s="578" t="s">
        <v>318</v>
      </c>
      <c r="H7" s="578"/>
    </row>
    <row r="8" spans="1:8" x14ac:dyDescent="0.25">
      <c r="A8" s="457"/>
      <c r="B8" s="457"/>
      <c r="C8" s="457"/>
      <c r="D8" s="577"/>
      <c r="E8" s="387" t="s">
        <v>319</v>
      </c>
      <c r="F8" s="388" t="s">
        <v>320</v>
      </c>
      <c r="G8" s="387" t="s">
        <v>319</v>
      </c>
      <c r="H8" s="388" t="s">
        <v>320</v>
      </c>
    </row>
    <row r="9" spans="1:8" x14ac:dyDescent="0.25">
      <c r="A9" s="389" t="s">
        <v>321</v>
      </c>
      <c r="B9" s="389"/>
      <c r="C9" s="390" t="s">
        <v>253</v>
      </c>
      <c r="D9" s="390" t="s">
        <v>322</v>
      </c>
      <c r="E9" s="89">
        <v>298953121782</v>
      </c>
      <c r="F9" s="89">
        <v>144198753223</v>
      </c>
      <c r="G9" s="89">
        <v>905983620492</v>
      </c>
      <c r="H9" s="89">
        <v>395139959244</v>
      </c>
    </row>
    <row r="10" spans="1:8" x14ac:dyDescent="0.25">
      <c r="A10" s="100" t="s">
        <v>323</v>
      </c>
      <c r="B10" s="100"/>
      <c r="C10" s="391" t="s">
        <v>255</v>
      </c>
      <c r="D10" s="391"/>
      <c r="E10" s="91"/>
      <c r="F10" s="91"/>
      <c r="G10" s="91"/>
      <c r="H10" s="91"/>
    </row>
    <row r="11" spans="1:8" x14ac:dyDescent="0.25">
      <c r="A11" s="569" t="s">
        <v>324</v>
      </c>
      <c r="B11" s="570"/>
      <c r="C11" s="392" t="s">
        <v>325</v>
      </c>
      <c r="D11" s="392"/>
      <c r="E11" s="393">
        <v>298953121782</v>
      </c>
      <c r="F11" s="393">
        <v>144198753223</v>
      </c>
      <c r="G11" s="393">
        <v>905983620492</v>
      </c>
      <c r="H11" s="393">
        <v>395139959244</v>
      </c>
    </row>
    <row r="12" spans="1:8" x14ac:dyDescent="0.25">
      <c r="A12" s="100" t="s">
        <v>326</v>
      </c>
      <c r="B12" s="100"/>
      <c r="C12" s="391" t="s">
        <v>327</v>
      </c>
      <c r="D12" s="391" t="s">
        <v>328</v>
      </c>
      <c r="E12" s="91">
        <v>271142246997</v>
      </c>
      <c r="F12" s="91">
        <v>133904713950</v>
      </c>
      <c r="G12" s="91">
        <v>845808252478</v>
      </c>
      <c r="H12" s="91">
        <v>355475375681</v>
      </c>
    </row>
    <row r="13" spans="1:8" x14ac:dyDescent="0.25">
      <c r="A13" s="569" t="s">
        <v>329</v>
      </c>
      <c r="B13" s="570"/>
      <c r="C13" s="392" t="s">
        <v>267</v>
      </c>
      <c r="D13" s="392"/>
      <c r="E13" s="393">
        <v>27810874785</v>
      </c>
      <c r="F13" s="393">
        <v>10294039273</v>
      </c>
      <c r="G13" s="393">
        <v>60175368014</v>
      </c>
      <c r="H13" s="393">
        <v>39664583563</v>
      </c>
    </row>
    <row r="14" spans="1:8" x14ac:dyDescent="0.25">
      <c r="A14" s="100" t="s">
        <v>330</v>
      </c>
      <c r="B14" s="100"/>
      <c r="C14" s="391" t="s">
        <v>270</v>
      </c>
      <c r="D14" s="391" t="s">
        <v>331</v>
      </c>
      <c r="E14" s="91">
        <v>2539963723</v>
      </c>
      <c r="F14" s="91">
        <v>1854885887</v>
      </c>
      <c r="G14" s="91">
        <v>8476137832</v>
      </c>
      <c r="H14" s="91">
        <v>4492577834</v>
      </c>
    </row>
    <row r="15" spans="1:8" x14ac:dyDescent="0.25">
      <c r="A15" s="100" t="s">
        <v>332</v>
      </c>
      <c r="B15" s="100"/>
      <c r="C15" s="391" t="s">
        <v>272</v>
      </c>
      <c r="D15" s="391" t="s">
        <v>333</v>
      </c>
      <c r="E15" s="91">
        <v>7093627728</v>
      </c>
      <c r="F15" s="91">
        <v>9794376890</v>
      </c>
      <c r="G15" s="91">
        <v>24825375415</v>
      </c>
      <c r="H15" s="91">
        <v>30585202663</v>
      </c>
    </row>
    <row r="16" spans="1:8" x14ac:dyDescent="0.25">
      <c r="A16" s="394" t="s">
        <v>334</v>
      </c>
      <c r="B16" s="394"/>
      <c r="C16" s="395" t="s">
        <v>274</v>
      </c>
      <c r="D16" s="395"/>
      <c r="E16" s="396">
        <v>7093627728</v>
      </c>
      <c r="F16" s="396">
        <v>9794376890</v>
      </c>
      <c r="G16" s="91">
        <v>24825375415</v>
      </c>
      <c r="H16" s="396">
        <v>30585202663</v>
      </c>
    </row>
    <row r="17" spans="1:8" x14ac:dyDescent="0.25">
      <c r="A17" s="100" t="s">
        <v>335</v>
      </c>
      <c r="B17" s="100"/>
      <c r="C17" s="391" t="s">
        <v>276</v>
      </c>
      <c r="D17" s="391"/>
      <c r="E17" s="91"/>
      <c r="F17" s="91"/>
      <c r="G17" s="91"/>
      <c r="H17" s="91"/>
    </row>
    <row r="18" spans="1:8" x14ac:dyDescent="0.25">
      <c r="A18" s="100" t="s">
        <v>336</v>
      </c>
      <c r="B18" s="100"/>
      <c r="C18" s="391" t="s">
        <v>278</v>
      </c>
      <c r="D18" s="391" t="s">
        <v>337</v>
      </c>
      <c r="E18" s="91">
        <v>8324290595</v>
      </c>
      <c r="F18" s="91">
        <v>3324594836</v>
      </c>
      <c r="G18" s="91">
        <v>21230391268</v>
      </c>
      <c r="H18" s="91">
        <v>10165872647</v>
      </c>
    </row>
    <row r="19" spans="1:8" x14ac:dyDescent="0.25">
      <c r="A19" s="569" t="s">
        <v>338</v>
      </c>
      <c r="B19" s="570"/>
      <c r="C19" s="392" t="s">
        <v>284</v>
      </c>
      <c r="D19" s="392"/>
      <c r="E19" s="393">
        <v>14932920185</v>
      </c>
      <c r="F19" s="393">
        <v>-970046566</v>
      </c>
      <c r="G19" s="393">
        <v>22595739163</v>
      </c>
      <c r="H19" s="393">
        <v>3406086087</v>
      </c>
    </row>
    <row r="20" spans="1:8" x14ac:dyDescent="0.25">
      <c r="A20" s="100" t="s">
        <v>339</v>
      </c>
      <c r="B20" s="100"/>
      <c r="C20" s="391" t="s">
        <v>287</v>
      </c>
      <c r="D20" s="391" t="s">
        <v>340</v>
      </c>
      <c r="E20" s="91">
        <v>13172730</v>
      </c>
      <c r="F20" s="91">
        <v>23454544</v>
      </c>
      <c r="G20" s="91">
        <v>4329309097</v>
      </c>
      <c r="H20" s="91">
        <v>34734412326</v>
      </c>
    </row>
    <row r="21" spans="1:8" x14ac:dyDescent="0.25">
      <c r="A21" s="100" t="s">
        <v>341</v>
      </c>
      <c r="B21" s="100"/>
      <c r="C21" s="391" t="s">
        <v>289</v>
      </c>
      <c r="D21" s="391" t="s">
        <v>342</v>
      </c>
      <c r="E21" s="91">
        <v>2893679607</v>
      </c>
      <c r="F21" s="91">
        <v>461290863</v>
      </c>
      <c r="G21" s="91">
        <v>9513454155</v>
      </c>
      <c r="H21" s="91">
        <v>36528567425</v>
      </c>
    </row>
    <row r="22" spans="1:8" x14ac:dyDescent="0.25">
      <c r="A22" s="397" t="s">
        <v>343</v>
      </c>
      <c r="B22" s="397"/>
      <c r="C22" s="392" t="s">
        <v>299</v>
      </c>
      <c r="D22" s="392"/>
      <c r="E22" s="393">
        <v>-2880506877</v>
      </c>
      <c r="F22" s="393">
        <v>-437836319</v>
      </c>
      <c r="G22" s="393">
        <v>-5184145058</v>
      </c>
      <c r="H22" s="393">
        <v>-1794155099</v>
      </c>
    </row>
    <row r="23" spans="1:8" x14ac:dyDescent="0.25">
      <c r="A23" s="569" t="s">
        <v>344</v>
      </c>
      <c r="B23" s="570"/>
      <c r="C23" s="392" t="s">
        <v>301</v>
      </c>
      <c r="D23" s="392"/>
      <c r="E23" s="393">
        <v>12052413308</v>
      </c>
      <c r="F23" s="393">
        <v>-1407882885</v>
      </c>
      <c r="G23" s="393">
        <v>17411594105</v>
      </c>
      <c r="H23" s="393">
        <v>1611930988</v>
      </c>
    </row>
    <row r="24" spans="1:8" x14ac:dyDescent="0.25">
      <c r="A24" s="100" t="s">
        <v>345</v>
      </c>
      <c r="B24" s="100"/>
      <c r="C24" s="391" t="s">
        <v>346</v>
      </c>
      <c r="D24" s="391" t="s">
        <v>347</v>
      </c>
      <c r="E24" s="91">
        <v>3967643696</v>
      </c>
      <c r="F24" s="91">
        <v>-220703469</v>
      </c>
      <c r="G24" s="91">
        <v>5208255947</v>
      </c>
      <c r="H24" s="91"/>
    </row>
    <row r="25" spans="1:8" x14ac:dyDescent="0.25">
      <c r="A25" s="100" t="s">
        <v>348</v>
      </c>
      <c r="B25" s="100"/>
      <c r="C25" s="391" t="s">
        <v>349</v>
      </c>
      <c r="D25" s="391"/>
      <c r="E25" s="91"/>
      <c r="F25" s="91"/>
      <c r="G25" s="91"/>
      <c r="H25" s="91"/>
    </row>
    <row r="26" spans="1:8" x14ac:dyDescent="0.25">
      <c r="A26" s="397" t="s">
        <v>350</v>
      </c>
      <c r="B26" s="397"/>
      <c r="C26" s="392" t="s">
        <v>303</v>
      </c>
      <c r="D26" s="392"/>
      <c r="E26" s="393">
        <v>8084769612</v>
      </c>
      <c r="F26" s="393">
        <v>-1187179416</v>
      </c>
      <c r="G26" s="393">
        <v>12203338158</v>
      </c>
      <c r="H26" s="393">
        <v>1611930988</v>
      </c>
    </row>
    <row r="27" spans="1:8" x14ac:dyDescent="0.25">
      <c r="A27" s="398" t="s">
        <v>351</v>
      </c>
      <c r="B27" s="398"/>
      <c r="C27" s="399" t="s">
        <v>307</v>
      </c>
      <c r="D27" s="399"/>
      <c r="E27" s="96">
        <f>+E26/(12000000-863800)</f>
        <v>725.98997970582423</v>
      </c>
      <c r="F27" s="96">
        <f>+F26/(12000000-863800)</f>
        <v>-106.60543237370018</v>
      </c>
      <c r="G27" s="96">
        <f>+G26/(12000000-863800)</f>
        <v>1095.8260589788258</v>
      </c>
      <c r="H27" s="96">
        <f>+H26/(12000000-863800)</f>
        <v>144.74695030620859</v>
      </c>
    </row>
    <row r="28" spans="1:8" x14ac:dyDescent="0.25">
      <c r="A28" s="382"/>
      <c r="B28" s="382"/>
      <c r="C28" s="400"/>
      <c r="D28" s="400"/>
      <c r="E28" s="401"/>
      <c r="F28" s="382"/>
      <c r="G28" s="571" t="s">
        <v>230</v>
      </c>
      <c r="H28" s="571"/>
    </row>
    <row r="29" spans="1:8" x14ac:dyDescent="0.25">
      <c r="A29" s="453" t="s">
        <v>231</v>
      </c>
      <c r="B29" s="453"/>
      <c r="C29" s="453" t="s">
        <v>232</v>
      </c>
      <c r="D29" s="453"/>
      <c r="E29" s="453"/>
      <c r="F29" s="106"/>
      <c r="G29" s="568" t="s">
        <v>352</v>
      </c>
      <c r="H29" s="568"/>
    </row>
    <row r="30" spans="1:8" x14ac:dyDescent="0.25">
      <c r="A30" s="382"/>
      <c r="B30" s="105"/>
      <c r="C30" s="105"/>
      <c r="D30" s="105"/>
      <c r="E30" s="382"/>
      <c r="F30" s="382"/>
      <c r="G30" s="102"/>
      <c r="H30" s="382"/>
    </row>
    <row r="31" spans="1:8" x14ac:dyDescent="0.25">
      <c r="A31" s="382"/>
      <c r="B31" s="105"/>
      <c r="C31" s="105"/>
      <c r="D31" s="105"/>
      <c r="E31" s="106"/>
      <c r="F31" s="382"/>
      <c r="G31" s="102"/>
      <c r="H31" s="402"/>
    </row>
    <row r="32" spans="1:8" x14ac:dyDescent="0.25">
      <c r="A32" s="382"/>
      <c r="B32" s="105"/>
      <c r="C32" s="105"/>
      <c r="D32" s="105"/>
      <c r="E32" s="382"/>
      <c r="F32" s="382"/>
      <c r="G32" s="102"/>
      <c r="H32" s="382"/>
    </row>
    <row r="33" spans="1:8" x14ac:dyDescent="0.25">
      <c r="A33" s="453" t="s">
        <v>353</v>
      </c>
      <c r="B33" s="453"/>
      <c r="C33" s="453" t="s">
        <v>235</v>
      </c>
      <c r="D33" s="453"/>
      <c r="E33" s="453"/>
      <c r="F33" s="382"/>
      <c r="G33" s="568" t="s">
        <v>354</v>
      </c>
      <c r="H33" s="568"/>
    </row>
  </sheetData>
  <mergeCells count="21">
    <mergeCell ref="A7:B8"/>
    <mergeCell ref="C7:C8"/>
    <mergeCell ref="D7:D8"/>
    <mergeCell ref="E7:F7"/>
    <mergeCell ref="G7:H7"/>
    <mergeCell ref="G1:H1"/>
    <mergeCell ref="G2:H3"/>
    <mergeCell ref="A4:H4"/>
    <mergeCell ref="A5:H5"/>
    <mergeCell ref="G6:H6"/>
    <mergeCell ref="A33:B33"/>
    <mergeCell ref="C33:E33"/>
    <mergeCell ref="G33:H33"/>
    <mergeCell ref="A11:B11"/>
    <mergeCell ref="A13:B13"/>
    <mergeCell ref="A19:B19"/>
    <mergeCell ref="A23:B23"/>
    <mergeCell ref="G28:H28"/>
    <mergeCell ref="A29:B29"/>
    <mergeCell ref="C29:E29"/>
    <mergeCell ref="G29:H29"/>
  </mergeCells>
  <printOptions horizontalCentered="1"/>
  <pageMargins left="0.5" right="0.1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4" zoomScale="90" zoomScaleNormal="100" zoomScaleSheetLayoutView="90" workbookViewId="0">
      <selection activeCell="D41" sqref="D41"/>
    </sheetView>
  </sheetViews>
  <sheetFormatPr defaultRowHeight="15.75" x14ac:dyDescent="0.25"/>
  <cols>
    <col min="1" max="1" width="4" customWidth="1"/>
    <col min="2" max="2" width="34.75" customWidth="1"/>
    <col min="3" max="3" width="16.625" customWidth="1"/>
    <col min="4" max="4" width="16.25" customWidth="1"/>
    <col min="5" max="5" width="18" customWidth="1"/>
    <col min="6" max="6" width="17" customWidth="1"/>
    <col min="7" max="7" width="17.5" customWidth="1"/>
  </cols>
  <sheetData>
    <row r="1" spans="1:7" x14ac:dyDescent="0.25">
      <c r="A1" s="451" t="s">
        <v>0</v>
      </c>
      <c r="B1" s="451"/>
      <c r="C1" s="451"/>
      <c r="D1" s="451"/>
      <c r="E1" s="451"/>
      <c r="F1" s="64"/>
      <c r="G1" s="65" t="s">
        <v>32</v>
      </c>
    </row>
    <row r="2" spans="1:7" x14ac:dyDescent="0.25">
      <c r="A2" s="66" t="s">
        <v>33</v>
      </c>
      <c r="B2" s="67"/>
      <c r="C2" s="68"/>
      <c r="D2" s="68"/>
      <c r="E2" s="69"/>
      <c r="F2" s="70"/>
      <c r="G2" s="71" t="s">
        <v>34</v>
      </c>
    </row>
    <row r="3" spans="1:7" x14ac:dyDescent="0.25">
      <c r="A3" s="66" t="s">
        <v>35</v>
      </c>
      <c r="B3" s="66"/>
      <c r="C3" s="72"/>
      <c r="D3" s="72"/>
      <c r="E3" s="72"/>
      <c r="F3" s="72"/>
      <c r="G3" s="68"/>
    </row>
    <row r="4" spans="1:7" x14ac:dyDescent="0.25">
      <c r="A4" s="73"/>
      <c r="B4" s="74"/>
      <c r="C4" s="75"/>
      <c r="D4" s="75"/>
      <c r="E4" s="75"/>
      <c r="F4" s="75"/>
      <c r="G4" s="74"/>
    </row>
    <row r="5" spans="1:7" x14ac:dyDescent="0.25">
      <c r="A5" s="76"/>
      <c r="B5" s="76"/>
      <c r="C5" s="76"/>
      <c r="D5" s="76"/>
      <c r="E5" s="76"/>
      <c r="F5" s="452" t="s">
        <v>36</v>
      </c>
      <c r="G5" s="452"/>
    </row>
    <row r="6" spans="1:7" x14ac:dyDescent="0.25">
      <c r="A6" s="453" t="s">
        <v>37</v>
      </c>
      <c r="B6" s="453"/>
      <c r="C6" s="453"/>
      <c r="D6" s="453"/>
      <c r="E6" s="453"/>
      <c r="F6" s="453"/>
      <c r="G6" s="453"/>
    </row>
    <row r="7" spans="1:7" x14ac:dyDescent="0.25">
      <c r="A7" s="454" t="s">
        <v>1</v>
      </c>
      <c r="B7" s="454"/>
      <c r="C7" s="454"/>
      <c r="D7" s="454"/>
      <c r="E7" s="454"/>
      <c r="F7" s="454"/>
      <c r="G7" s="454"/>
    </row>
    <row r="8" spans="1:7" x14ac:dyDescent="0.25">
      <c r="A8" s="455" t="s">
        <v>2</v>
      </c>
      <c r="B8" s="455"/>
      <c r="C8" s="455"/>
      <c r="D8" s="455"/>
      <c r="E8" s="455"/>
      <c r="F8" s="455"/>
      <c r="G8" s="455"/>
    </row>
    <row r="9" spans="1:7" x14ac:dyDescent="0.25">
      <c r="A9" s="77" t="s">
        <v>38</v>
      </c>
      <c r="B9" s="78" t="s">
        <v>39</v>
      </c>
      <c r="C9" s="72"/>
      <c r="D9" s="72"/>
      <c r="E9" s="72"/>
      <c r="F9" s="72"/>
      <c r="G9" s="79"/>
    </row>
    <row r="10" spans="1:7" ht="28.5" x14ac:dyDescent="0.25">
      <c r="A10" s="80"/>
      <c r="B10" s="81" t="s">
        <v>40</v>
      </c>
      <c r="C10" s="82" t="s">
        <v>41</v>
      </c>
      <c r="D10" s="82" t="s">
        <v>42</v>
      </c>
      <c r="E10" s="83" t="s">
        <v>43</v>
      </c>
      <c r="F10" s="83" t="s">
        <v>44</v>
      </c>
      <c r="G10" s="82" t="s">
        <v>15</v>
      </c>
    </row>
    <row r="11" spans="1:7" x14ac:dyDescent="0.25">
      <c r="A11" s="84"/>
      <c r="B11" s="85" t="s">
        <v>45</v>
      </c>
      <c r="C11" s="48"/>
      <c r="D11" s="48"/>
      <c r="E11" s="48"/>
      <c r="F11" s="48"/>
      <c r="G11" s="48"/>
    </row>
    <row r="12" spans="1:7" x14ac:dyDescent="0.25">
      <c r="A12" s="84"/>
      <c r="B12" s="86" t="s">
        <v>46</v>
      </c>
      <c r="C12" s="87">
        <v>43905879611</v>
      </c>
      <c r="D12" s="87">
        <v>17924191906</v>
      </c>
      <c r="E12" s="87">
        <v>7335708869</v>
      </c>
      <c r="F12" s="87">
        <v>788394659</v>
      </c>
      <c r="G12" s="87">
        <v>69954175045</v>
      </c>
    </row>
    <row r="13" spans="1:7" x14ac:dyDescent="0.25">
      <c r="A13" s="84"/>
      <c r="B13" s="88" t="s">
        <v>47</v>
      </c>
      <c r="C13" s="89"/>
      <c r="D13" s="89">
        <v>1852710000</v>
      </c>
      <c r="E13" s="89">
        <v>1153636273</v>
      </c>
      <c r="F13" s="89"/>
      <c r="G13" s="89">
        <v>3006346273</v>
      </c>
    </row>
    <row r="14" spans="1:7" x14ac:dyDescent="0.25">
      <c r="A14" s="84"/>
      <c r="B14" s="90" t="s">
        <v>48</v>
      </c>
      <c r="C14" s="91">
        <v>66655695357</v>
      </c>
      <c r="D14" s="91"/>
      <c r="E14" s="91"/>
      <c r="F14" s="91"/>
      <c r="G14" s="91">
        <v>66655695357</v>
      </c>
    </row>
    <row r="15" spans="1:7" x14ac:dyDescent="0.25">
      <c r="A15" s="84"/>
      <c r="B15" s="92" t="s">
        <v>49</v>
      </c>
      <c r="C15" s="91"/>
      <c r="D15" s="91"/>
      <c r="E15" s="91">
        <v>2563781456</v>
      </c>
      <c r="F15" s="91"/>
      <c r="G15" s="91">
        <v>2563781456</v>
      </c>
    </row>
    <row r="16" spans="1:7" x14ac:dyDescent="0.25">
      <c r="A16" s="84"/>
      <c r="B16" s="92" t="s">
        <v>50</v>
      </c>
      <c r="C16" s="91"/>
      <c r="D16" s="91"/>
      <c r="E16" s="91"/>
      <c r="F16" s="91"/>
      <c r="G16" s="91">
        <v>0</v>
      </c>
    </row>
    <row r="17" spans="1:7" x14ac:dyDescent="0.25">
      <c r="A17" s="84"/>
      <c r="B17" s="90" t="s">
        <v>51</v>
      </c>
      <c r="C17" s="91"/>
      <c r="D17" s="91">
        <v>92564336</v>
      </c>
      <c r="E17" s="91"/>
      <c r="F17" s="91"/>
      <c r="G17" s="91">
        <v>92564336</v>
      </c>
    </row>
    <row r="18" spans="1:7" x14ac:dyDescent="0.25">
      <c r="A18" s="84"/>
      <c r="B18" s="90" t="s">
        <v>52</v>
      </c>
      <c r="C18" s="91"/>
      <c r="D18" s="91"/>
      <c r="E18" s="91"/>
      <c r="F18" s="91"/>
      <c r="G18" s="91">
        <v>0</v>
      </c>
    </row>
    <row r="19" spans="1:7" x14ac:dyDescent="0.25">
      <c r="A19" s="93"/>
      <c r="B19" s="90" t="s">
        <v>53</v>
      </c>
      <c r="C19" s="91"/>
      <c r="D19" s="91">
        <v>-13234578702</v>
      </c>
      <c r="E19" s="91">
        <v>-365508985</v>
      </c>
      <c r="F19" s="91">
        <v>-92564336</v>
      </c>
      <c r="G19" s="91">
        <v>-13692652023</v>
      </c>
    </row>
    <row r="20" spans="1:7" x14ac:dyDescent="0.25">
      <c r="A20" s="93"/>
      <c r="B20" s="92" t="s">
        <v>54</v>
      </c>
      <c r="C20" s="91"/>
      <c r="D20" s="91"/>
      <c r="E20" s="91"/>
      <c r="F20" s="91"/>
      <c r="G20" s="91">
        <v>0</v>
      </c>
    </row>
    <row r="21" spans="1:7" x14ac:dyDescent="0.25">
      <c r="A21" s="94"/>
      <c r="B21" s="95" t="s">
        <v>55</v>
      </c>
      <c r="C21" s="96"/>
      <c r="D21" s="96"/>
      <c r="E21" s="96"/>
      <c r="F21" s="96"/>
      <c r="G21" s="96">
        <v>0</v>
      </c>
    </row>
    <row r="22" spans="1:7" x14ac:dyDescent="0.25">
      <c r="A22" s="97"/>
      <c r="B22" s="98" t="s">
        <v>56</v>
      </c>
      <c r="C22" s="87">
        <v>110561574968</v>
      </c>
      <c r="D22" s="87">
        <v>6634887540</v>
      </c>
      <c r="E22" s="87">
        <v>10687617613</v>
      </c>
      <c r="F22" s="87">
        <v>695830323</v>
      </c>
      <c r="G22" s="87">
        <v>128579910444</v>
      </c>
    </row>
    <row r="23" spans="1:7" x14ac:dyDescent="0.25">
      <c r="A23" s="94"/>
      <c r="B23" s="99"/>
      <c r="C23" s="63"/>
      <c r="D23" s="63"/>
      <c r="E23" s="63"/>
      <c r="F23" s="63"/>
      <c r="G23" s="63">
        <v>0</v>
      </c>
    </row>
    <row r="24" spans="1:7" x14ac:dyDescent="0.25">
      <c r="A24" s="97"/>
      <c r="B24" s="85" t="s">
        <v>57</v>
      </c>
      <c r="C24" s="87"/>
      <c r="D24" s="87"/>
      <c r="E24" s="87"/>
      <c r="F24" s="87"/>
      <c r="G24" s="87"/>
    </row>
    <row r="25" spans="1:7" x14ac:dyDescent="0.25">
      <c r="A25" s="97"/>
      <c r="B25" s="86" t="s">
        <v>46</v>
      </c>
      <c r="C25" s="87">
        <v>4237207670</v>
      </c>
      <c r="D25" s="87">
        <v>13425114479</v>
      </c>
      <c r="E25" s="87">
        <v>5697965808</v>
      </c>
      <c r="F25" s="87">
        <v>628176455</v>
      </c>
      <c r="G25" s="87">
        <v>23988464412</v>
      </c>
    </row>
    <row r="26" spans="1:7" x14ac:dyDescent="0.25">
      <c r="A26" s="94"/>
      <c r="B26" s="88" t="s">
        <v>58</v>
      </c>
      <c r="C26" s="89">
        <v>2327096788</v>
      </c>
      <c r="D26" s="89">
        <v>497162646</v>
      </c>
      <c r="E26" s="89">
        <v>820753088</v>
      </c>
      <c r="F26" s="89">
        <v>35688180</v>
      </c>
      <c r="G26" s="89">
        <v>3680700702</v>
      </c>
    </row>
    <row r="27" spans="1:7" x14ac:dyDescent="0.25">
      <c r="A27" s="94"/>
      <c r="B27" s="92" t="s">
        <v>49</v>
      </c>
      <c r="C27" s="91"/>
      <c r="D27" s="91"/>
      <c r="E27" s="91">
        <v>2149837170</v>
      </c>
      <c r="F27" s="91"/>
      <c r="G27" s="91">
        <v>2149837170</v>
      </c>
    </row>
    <row r="28" spans="1:7" x14ac:dyDescent="0.25">
      <c r="A28" s="94"/>
      <c r="B28" s="90" t="s">
        <v>50</v>
      </c>
      <c r="C28" s="100"/>
      <c r="D28" s="91"/>
      <c r="E28" s="91"/>
      <c r="F28" s="91"/>
      <c r="G28" s="91">
        <v>0</v>
      </c>
    </row>
    <row r="29" spans="1:7" x14ac:dyDescent="0.25">
      <c r="A29" s="94"/>
      <c r="B29" s="92" t="s">
        <v>59</v>
      </c>
      <c r="C29" s="91"/>
      <c r="D29" s="91"/>
      <c r="E29" s="91"/>
      <c r="F29" s="91"/>
      <c r="G29" s="91">
        <v>0</v>
      </c>
    </row>
    <row r="30" spans="1:7" x14ac:dyDescent="0.25">
      <c r="A30" s="94"/>
      <c r="B30" s="90" t="s">
        <v>60</v>
      </c>
      <c r="C30" s="91"/>
      <c r="D30" s="91"/>
      <c r="E30" s="91"/>
      <c r="F30" s="91"/>
      <c r="G30" s="91">
        <v>0</v>
      </c>
    </row>
    <row r="31" spans="1:7" x14ac:dyDescent="0.25">
      <c r="A31" s="94"/>
      <c r="B31" s="90" t="s">
        <v>52</v>
      </c>
      <c r="C31" s="91"/>
      <c r="D31" s="91"/>
      <c r="E31" s="91"/>
      <c r="F31" s="91"/>
      <c r="G31" s="91">
        <v>0</v>
      </c>
    </row>
    <row r="32" spans="1:7" x14ac:dyDescent="0.25">
      <c r="A32" s="94"/>
      <c r="B32" s="90" t="s">
        <v>53</v>
      </c>
      <c r="C32" s="91"/>
      <c r="D32" s="91">
        <v>-9313502455</v>
      </c>
      <c r="E32" s="91">
        <v>-365508985</v>
      </c>
      <c r="F32" s="91"/>
      <c r="G32" s="91">
        <v>-9679011440</v>
      </c>
    </row>
    <row r="33" spans="1:7" x14ac:dyDescent="0.25">
      <c r="A33" s="94"/>
      <c r="B33" s="92" t="s">
        <v>61</v>
      </c>
      <c r="C33" s="91"/>
      <c r="D33" s="91"/>
      <c r="E33" s="91"/>
      <c r="F33" s="91"/>
      <c r="G33" s="91">
        <v>0</v>
      </c>
    </row>
    <row r="34" spans="1:7" x14ac:dyDescent="0.25">
      <c r="A34" s="94"/>
      <c r="B34" s="95" t="s">
        <v>62</v>
      </c>
      <c r="C34" s="96"/>
      <c r="D34" s="96"/>
      <c r="E34" s="96"/>
      <c r="F34" s="96"/>
      <c r="G34" s="96">
        <v>0</v>
      </c>
    </row>
    <row r="35" spans="1:7" x14ac:dyDescent="0.25">
      <c r="A35" s="97"/>
      <c r="B35" s="98" t="s">
        <v>56</v>
      </c>
      <c r="C35" s="87">
        <v>6564304458</v>
      </c>
      <c r="D35" s="87">
        <v>4608774670</v>
      </c>
      <c r="E35" s="87">
        <v>8303047081</v>
      </c>
      <c r="F35" s="87">
        <v>663864635</v>
      </c>
      <c r="G35" s="87">
        <v>20139990844</v>
      </c>
    </row>
    <row r="36" spans="1:7" x14ac:dyDescent="0.25">
      <c r="A36" s="101"/>
      <c r="B36" s="85" t="s">
        <v>63</v>
      </c>
      <c r="C36" s="87"/>
      <c r="D36" s="87"/>
      <c r="E36" s="87"/>
      <c r="F36" s="87"/>
      <c r="G36" s="87">
        <v>0</v>
      </c>
    </row>
    <row r="37" spans="1:7" x14ac:dyDescent="0.25">
      <c r="A37" s="102"/>
      <c r="B37" s="103" t="s">
        <v>64</v>
      </c>
      <c r="C37" s="87">
        <v>39668671941</v>
      </c>
      <c r="D37" s="87">
        <v>4499077427</v>
      </c>
      <c r="E37" s="87">
        <v>1637743061</v>
      </c>
      <c r="F37" s="87">
        <v>160218204</v>
      </c>
      <c r="G37" s="87">
        <v>45965710633</v>
      </c>
    </row>
    <row r="38" spans="1:7" x14ac:dyDescent="0.25">
      <c r="A38" s="102"/>
      <c r="B38" s="103" t="s">
        <v>65</v>
      </c>
      <c r="C38" s="87">
        <v>103997270510</v>
      </c>
      <c r="D38" s="87">
        <v>2026112870</v>
      </c>
      <c r="E38" s="87">
        <v>2384570532</v>
      </c>
      <c r="F38" s="87">
        <v>31965688</v>
      </c>
      <c r="G38" s="87">
        <v>108439919600</v>
      </c>
    </row>
  </sheetData>
  <mergeCells count="5">
    <mergeCell ref="A1:E1"/>
    <mergeCell ref="F5:G5"/>
    <mergeCell ref="A6:G6"/>
    <mergeCell ref="A7:G7"/>
    <mergeCell ref="A8:G8"/>
  </mergeCells>
  <printOptions horizontalCentered="1"/>
  <pageMargins left="0.5" right="0.1" top="0.3" bottom="0.1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view="pageBreakPreview" topLeftCell="A298" zoomScaleNormal="100" zoomScaleSheetLayoutView="100" workbookViewId="0">
      <selection activeCell="F324" sqref="F324"/>
    </sheetView>
  </sheetViews>
  <sheetFormatPr defaultRowHeight="15.75" x14ac:dyDescent="0.25"/>
  <cols>
    <col min="1" max="1" width="3.625" customWidth="1"/>
    <col min="2" max="2" width="25.25" customWidth="1"/>
    <col min="3" max="4" width="14.75" bestFit="1" customWidth="1"/>
    <col min="5" max="6" width="15.625" customWidth="1"/>
  </cols>
  <sheetData>
    <row r="1" spans="1:6" x14ac:dyDescent="0.25">
      <c r="A1" s="64" t="s">
        <v>0</v>
      </c>
      <c r="B1" s="107"/>
      <c r="C1" s="107"/>
      <c r="D1" s="108"/>
      <c r="E1" s="109"/>
      <c r="F1" s="110" t="s">
        <v>32</v>
      </c>
    </row>
    <row r="2" spans="1:6" x14ac:dyDescent="0.25">
      <c r="A2" s="66" t="str">
        <f>[1]TSCD!A2</f>
        <v>Đường Khuất Duy Tiến- Nhân Chính - Thanh Xuân - Hà nội</v>
      </c>
      <c r="B2" s="107"/>
      <c r="C2" s="107"/>
      <c r="D2" s="108"/>
      <c r="E2" s="111"/>
      <c r="F2" s="111" t="s">
        <v>1</v>
      </c>
    </row>
    <row r="3" spans="1:6" x14ac:dyDescent="0.25">
      <c r="A3" s="66" t="str">
        <f>[1]TSCD!A3</f>
        <v>Tel: 04 3 5534 369                        Fax: 043 8 544 107</v>
      </c>
      <c r="B3" s="107"/>
      <c r="C3" s="107"/>
      <c r="D3" s="108"/>
      <c r="E3" s="109"/>
      <c r="F3" s="111"/>
    </row>
    <row r="4" spans="1:6" x14ac:dyDescent="0.25">
      <c r="A4" s="112"/>
      <c r="B4" s="74"/>
      <c r="C4" s="74"/>
      <c r="D4" s="75"/>
      <c r="E4" s="113"/>
      <c r="F4" s="113"/>
    </row>
    <row r="5" spans="1:6" x14ac:dyDescent="0.25">
      <c r="A5" s="114"/>
      <c r="B5" s="69"/>
      <c r="C5" s="69"/>
      <c r="D5" s="72"/>
      <c r="E5" s="554" t="s">
        <v>66</v>
      </c>
      <c r="F5" s="554"/>
    </row>
    <row r="6" spans="1:6" x14ac:dyDescent="0.25">
      <c r="A6" s="115" t="s">
        <v>37</v>
      </c>
      <c r="B6" s="116"/>
      <c r="C6" s="116"/>
      <c r="D6" s="117"/>
      <c r="E6" s="118"/>
      <c r="F6" s="119"/>
    </row>
    <row r="7" spans="1:6" x14ac:dyDescent="0.25">
      <c r="A7" s="454" t="s">
        <v>1</v>
      </c>
      <c r="B7" s="454"/>
      <c r="C7" s="454"/>
      <c r="D7" s="454"/>
      <c r="E7" s="454"/>
      <c r="F7" s="454"/>
    </row>
    <row r="8" spans="1:6" x14ac:dyDescent="0.25">
      <c r="A8" s="120" t="s">
        <v>2</v>
      </c>
      <c r="B8" s="116"/>
      <c r="C8" s="116"/>
      <c r="D8" s="121"/>
      <c r="E8" s="118"/>
      <c r="F8" s="119"/>
    </row>
    <row r="9" spans="1:6" x14ac:dyDescent="0.25">
      <c r="A9" s="352" t="s">
        <v>67</v>
      </c>
      <c r="B9" s="78" t="s">
        <v>68</v>
      </c>
      <c r="C9" s="69"/>
      <c r="D9" s="72"/>
      <c r="E9" s="122"/>
      <c r="F9" s="122"/>
    </row>
    <row r="10" spans="1:6" x14ac:dyDescent="0.25">
      <c r="A10" s="480" t="s">
        <v>69</v>
      </c>
      <c r="B10" s="482" t="s">
        <v>70</v>
      </c>
      <c r="C10" s="483"/>
      <c r="D10" s="484"/>
      <c r="E10" s="123" t="s">
        <v>71</v>
      </c>
      <c r="F10" s="124" t="s">
        <v>72</v>
      </c>
    </row>
    <row r="11" spans="1:6" x14ac:dyDescent="0.25">
      <c r="A11" s="481"/>
      <c r="B11" s="485"/>
      <c r="C11" s="486"/>
      <c r="D11" s="487"/>
      <c r="E11" s="124" t="s">
        <v>73</v>
      </c>
      <c r="F11" s="124" t="s">
        <v>73</v>
      </c>
    </row>
    <row r="12" spans="1:6" x14ac:dyDescent="0.25">
      <c r="A12" s="125" t="s">
        <v>74</v>
      </c>
      <c r="B12" s="126" t="s">
        <v>75</v>
      </c>
      <c r="C12" s="127"/>
      <c r="D12" s="128"/>
      <c r="E12" s="129">
        <f>+E13+E14</f>
        <v>6393549162</v>
      </c>
      <c r="F12" s="130">
        <f>+F13+F14+F26</f>
        <v>14150997366</v>
      </c>
    </row>
    <row r="13" spans="1:6" x14ac:dyDescent="0.25">
      <c r="A13" s="131"/>
      <c r="B13" s="132" t="s">
        <v>76</v>
      </c>
      <c r="C13" s="133"/>
      <c r="D13" s="134"/>
      <c r="E13" s="135">
        <v>2800235004</v>
      </c>
      <c r="F13" s="135">
        <v>1225301964</v>
      </c>
    </row>
    <row r="14" spans="1:6" x14ac:dyDescent="0.25">
      <c r="A14" s="136"/>
      <c r="B14" s="137" t="s">
        <v>77</v>
      </c>
      <c r="C14" s="138"/>
      <c r="D14" s="139"/>
      <c r="E14" s="140">
        <v>3593314158</v>
      </c>
      <c r="F14" s="140">
        <v>12925695402</v>
      </c>
    </row>
    <row r="15" spans="1:6" hidden="1" x14ac:dyDescent="0.25">
      <c r="A15" s="141"/>
      <c r="B15" s="142" t="s">
        <v>78</v>
      </c>
      <c r="C15" s="138"/>
      <c r="D15" s="139"/>
      <c r="E15" s="143"/>
      <c r="F15" s="143">
        <v>9264865</v>
      </c>
    </row>
    <row r="16" spans="1:6" hidden="1" x14ac:dyDescent="0.25">
      <c r="A16" s="141"/>
      <c r="B16" s="142" t="s">
        <v>79</v>
      </c>
      <c r="C16" s="138"/>
      <c r="D16" s="139"/>
      <c r="E16" s="143"/>
      <c r="F16" s="143">
        <v>66215654</v>
      </c>
    </row>
    <row r="17" spans="1:6" hidden="1" x14ac:dyDescent="0.25">
      <c r="A17" s="141"/>
      <c r="B17" s="142" t="s">
        <v>80</v>
      </c>
      <c r="C17" s="138"/>
      <c r="D17" s="139"/>
      <c r="E17" s="143"/>
      <c r="F17" s="143">
        <v>338316498</v>
      </c>
    </row>
    <row r="18" spans="1:6" hidden="1" x14ac:dyDescent="0.25">
      <c r="A18" s="141"/>
      <c r="B18" s="142" t="s">
        <v>81</v>
      </c>
      <c r="C18" s="144"/>
      <c r="D18" s="145"/>
      <c r="E18" s="143"/>
      <c r="F18" s="143">
        <v>2529752</v>
      </c>
    </row>
    <row r="19" spans="1:6" hidden="1" x14ac:dyDescent="0.25">
      <c r="A19" s="141"/>
      <c r="B19" s="142" t="s">
        <v>82</v>
      </c>
      <c r="C19" s="146"/>
      <c r="D19" s="147"/>
      <c r="E19" s="143"/>
      <c r="F19" s="143">
        <v>5369639479</v>
      </c>
    </row>
    <row r="20" spans="1:6" hidden="1" x14ac:dyDescent="0.25">
      <c r="A20" s="141"/>
      <c r="B20" s="142" t="s">
        <v>83</v>
      </c>
      <c r="C20" s="146"/>
      <c r="D20" s="147"/>
      <c r="E20" s="143"/>
      <c r="F20" s="143">
        <v>0</v>
      </c>
    </row>
    <row r="21" spans="1:6" hidden="1" x14ac:dyDescent="0.25">
      <c r="A21" s="141"/>
      <c r="B21" s="142" t="s">
        <v>84</v>
      </c>
      <c r="C21" s="146"/>
      <c r="D21" s="147"/>
      <c r="E21" s="143"/>
      <c r="F21" s="143">
        <v>5629787</v>
      </c>
    </row>
    <row r="22" spans="1:6" hidden="1" x14ac:dyDescent="0.25">
      <c r="A22" s="141"/>
      <c r="B22" s="142" t="s">
        <v>85</v>
      </c>
      <c r="C22" s="146"/>
      <c r="D22" s="147"/>
      <c r="E22" s="143"/>
      <c r="F22" s="143">
        <v>5323266002</v>
      </c>
    </row>
    <row r="23" spans="1:6" hidden="1" x14ac:dyDescent="0.25">
      <c r="A23" s="141"/>
      <c r="B23" s="142" t="s">
        <v>86</v>
      </c>
      <c r="C23" s="146"/>
      <c r="D23" s="147"/>
      <c r="E23" s="143"/>
      <c r="F23" s="143">
        <v>13846418</v>
      </c>
    </row>
    <row r="24" spans="1:6" hidden="1" x14ac:dyDescent="0.25">
      <c r="A24" s="141"/>
      <c r="B24" s="142" t="s">
        <v>87</v>
      </c>
      <c r="C24" s="146"/>
      <c r="D24" s="147"/>
      <c r="E24" s="143"/>
      <c r="F24" s="143">
        <v>0</v>
      </c>
    </row>
    <row r="25" spans="1:6" hidden="1" x14ac:dyDescent="0.25">
      <c r="A25" s="141"/>
      <c r="B25" s="142" t="s">
        <v>88</v>
      </c>
      <c r="C25" s="146"/>
      <c r="D25" s="147"/>
      <c r="E25" s="143"/>
      <c r="F25" s="143"/>
    </row>
    <row r="26" spans="1:6" x14ac:dyDescent="0.25">
      <c r="A26" s="141"/>
      <c r="B26" s="137" t="s">
        <v>89</v>
      </c>
      <c r="C26" s="146"/>
      <c r="D26" s="147"/>
      <c r="E26" s="140"/>
      <c r="F26" s="140"/>
    </row>
    <row r="27" spans="1:6" hidden="1" x14ac:dyDescent="0.25">
      <c r="A27" s="141"/>
      <c r="B27" s="142" t="s">
        <v>90</v>
      </c>
      <c r="C27" s="146"/>
      <c r="D27" s="147"/>
      <c r="E27" s="140"/>
      <c r="F27" s="140">
        <v>0</v>
      </c>
    </row>
    <row r="28" spans="1:6" hidden="1" x14ac:dyDescent="0.25">
      <c r="A28" s="141"/>
      <c r="B28" s="142" t="s">
        <v>91</v>
      </c>
      <c r="C28" s="146"/>
      <c r="D28" s="147"/>
      <c r="E28" s="140">
        <v>0</v>
      </c>
      <c r="F28" s="140">
        <v>0</v>
      </c>
    </row>
    <row r="29" spans="1:6" hidden="1" x14ac:dyDescent="0.25">
      <c r="A29" s="141"/>
      <c r="B29" s="142" t="s">
        <v>92</v>
      </c>
      <c r="C29" s="138"/>
      <c r="D29" s="139"/>
      <c r="E29" s="140">
        <v>0</v>
      </c>
      <c r="F29" s="140">
        <v>0</v>
      </c>
    </row>
    <row r="30" spans="1:6" hidden="1" x14ac:dyDescent="0.25">
      <c r="A30" s="141"/>
      <c r="B30" s="142" t="s">
        <v>93</v>
      </c>
      <c r="C30" s="138"/>
      <c r="D30" s="139"/>
      <c r="E30" s="140"/>
      <c r="F30" s="140">
        <v>0</v>
      </c>
    </row>
    <row r="31" spans="1:6" x14ac:dyDescent="0.25">
      <c r="A31" s="555" t="s">
        <v>15</v>
      </c>
      <c r="B31" s="556"/>
      <c r="C31" s="556"/>
      <c r="D31" s="557"/>
      <c r="E31" s="148">
        <f>+E26+E12</f>
        <v>6393549162</v>
      </c>
      <c r="F31" s="148">
        <f>+F26+F12</f>
        <v>14150997366</v>
      </c>
    </row>
    <row r="32" spans="1:6" x14ac:dyDescent="0.25">
      <c r="A32" s="149"/>
      <c r="B32" s="149"/>
      <c r="C32" s="149"/>
      <c r="D32" s="149"/>
      <c r="E32" s="150"/>
      <c r="F32" s="150"/>
    </row>
    <row r="33" spans="1:6" x14ac:dyDescent="0.25">
      <c r="A33" s="457" t="s">
        <v>94</v>
      </c>
      <c r="B33" s="505" t="s">
        <v>95</v>
      </c>
      <c r="C33" s="505"/>
      <c r="D33" s="505"/>
      <c r="E33" s="123" t="str">
        <f>E10</f>
        <v>31/12/2014</v>
      </c>
      <c r="F33" s="124" t="str">
        <f>F10</f>
        <v xml:space="preserve">        01/01/2014</v>
      </c>
    </row>
    <row r="34" spans="1:6" x14ac:dyDescent="0.25">
      <c r="A34" s="457"/>
      <c r="B34" s="505"/>
      <c r="C34" s="505"/>
      <c r="D34" s="505"/>
      <c r="E34" s="124" t="s">
        <v>73</v>
      </c>
      <c r="F34" s="124" t="s">
        <v>73</v>
      </c>
    </row>
    <row r="35" spans="1:6" x14ac:dyDescent="0.25">
      <c r="A35" s="81"/>
      <c r="B35" s="126" t="s">
        <v>96</v>
      </c>
      <c r="C35" s="151"/>
      <c r="D35" s="152"/>
      <c r="E35" s="153">
        <v>33828610466</v>
      </c>
      <c r="F35" s="124">
        <v>4042762797</v>
      </c>
    </row>
    <row r="36" spans="1:6" x14ac:dyDescent="0.25">
      <c r="A36" s="154"/>
      <c r="B36" s="155"/>
      <c r="C36" s="151"/>
      <c r="D36" s="156"/>
      <c r="E36" s="157"/>
      <c r="F36" s="157"/>
    </row>
    <row r="37" spans="1:6" x14ac:dyDescent="0.25">
      <c r="A37" s="480" t="s">
        <v>97</v>
      </c>
      <c r="B37" s="506" t="s">
        <v>98</v>
      </c>
      <c r="C37" s="507"/>
      <c r="D37" s="508"/>
      <c r="E37" s="123" t="str">
        <f>E10</f>
        <v>31/12/2014</v>
      </c>
      <c r="F37" s="124" t="str">
        <f>F33</f>
        <v xml:space="preserve">        01/01/2014</v>
      </c>
    </row>
    <row r="38" spans="1:6" x14ac:dyDescent="0.25">
      <c r="A38" s="481"/>
      <c r="B38" s="509"/>
      <c r="C38" s="510"/>
      <c r="D38" s="511"/>
      <c r="E38" s="124" t="s">
        <v>73</v>
      </c>
      <c r="F38" s="124" t="s">
        <v>73</v>
      </c>
    </row>
    <row r="39" spans="1:6" x14ac:dyDescent="0.25">
      <c r="A39" s="158"/>
      <c r="B39" s="159" t="s">
        <v>99</v>
      </c>
      <c r="C39" s="133"/>
      <c r="D39" s="134"/>
      <c r="E39" s="160">
        <v>3964446516</v>
      </c>
      <c r="F39" s="161">
        <v>1522423140</v>
      </c>
    </row>
    <row r="40" spans="1:6" x14ac:dyDescent="0.25">
      <c r="A40" s="162"/>
      <c r="B40" s="142" t="s">
        <v>100</v>
      </c>
      <c r="C40" s="163"/>
      <c r="D40" s="164"/>
      <c r="E40" s="165">
        <v>2401371103</v>
      </c>
      <c r="F40" s="165">
        <v>171405313</v>
      </c>
    </row>
    <row r="41" spans="1:6" x14ac:dyDescent="0.25">
      <c r="A41" s="162"/>
      <c r="B41" s="142" t="s">
        <v>101</v>
      </c>
      <c r="C41" s="163"/>
      <c r="D41" s="164"/>
      <c r="E41" s="165"/>
      <c r="F41" s="165"/>
    </row>
    <row r="42" spans="1:6" x14ac:dyDescent="0.25">
      <c r="A42" s="162"/>
      <c r="B42" s="142" t="s">
        <v>102</v>
      </c>
      <c r="C42" s="163"/>
      <c r="D42" s="164"/>
      <c r="E42" s="165">
        <v>1466987883</v>
      </c>
      <c r="F42" s="165">
        <v>1289102690</v>
      </c>
    </row>
    <row r="43" spans="1:6" x14ac:dyDescent="0.25">
      <c r="A43" s="162"/>
      <c r="B43" s="142" t="s">
        <v>103</v>
      </c>
      <c r="C43" s="163"/>
      <c r="D43" s="164"/>
      <c r="E43" s="165">
        <v>96087530</v>
      </c>
      <c r="F43" s="165">
        <v>61915137</v>
      </c>
    </row>
    <row r="44" spans="1:6" x14ac:dyDescent="0.25">
      <c r="A44" s="162"/>
      <c r="B44" s="142" t="s">
        <v>104</v>
      </c>
      <c r="C44" s="163"/>
      <c r="D44" s="164"/>
      <c r="E44" s="165"/>
      <c r="F44" s="165"/>
    </row>
    <row r="45" spans="1:6" x14ac:dyDescent="0.25">
      <c r="A45" s="162"/>
      <c r="B45" s="166" t="s">
        <v>105</v>
      </c>
      <c r="C45" s="167"/>
      <c r="D45" s="168"/>
      <c r="E45" s="169"/>
      <c r="F45" s="170">
        <v>59279730</v>
      </c>
    </row>
    <row r="46" spans="1:6" x14ac:dyDescent="0.25">
      <c r="A46" s="162"/>
      <c r="B46" s="166" t="s">
        <v>106</v>
      </c>
      <c r="C46" s="138"/>
      <c r="D46" s="139"/>
      <c r="E46" s="169">
        <v>216991448496</v>
      </c>
      <c r="F46" s="170">
        <v>183012720968</v>
      </c>
    </row>
    <row r="47" spans="1:6" x14ac:dyDescent="0.25">
      <c r="A47" s="171"/>
      <c r="B47" s="172" t="s">
        <v>107</v>
      </c>
      <c r="C47" s="173"/>
      <c r="D47" s="174"/>
      <c r="E47" s="175">
        <v>169573991</v>
      </c>
      <c r="F47" s="176">
        <v>169573991</v>
      </c>
    </row>
    <row r="48" spans="1:6" x14ac:dyDescent="0.25">
      <c r="A48" s="528" t="s">
        <v>15</v>
      </c>
      <c r="B48" s="529"/>
      <c r="C48" s="529"/>
      <c r="D48" s="530"/>
      <c r="E48" s="177">
        <v>221125469003</v>
      </c>
      <c r="F48" s="178">
        <v>184763997829</v>
      </c>
    </row>
    <row r="49" spans="1:6" x14ac:dyDescent="0.25">
      <c r="A49" s="179"/>
      <c r="B49" s="179"/>
      <c r="C49" s="179"/>
      <c r="D49" s="179"/>
      <c r="E49" s="180"/>
      <c r="F49" s="180"/>
    </row>
    <row r="50" spans="1:6" x14ac:dyDescent="0.25">
      <c r="A50" s="179"/>
      <c r="B50" s="179"/>
      <c r="C50" s="179"/>
      <c r="D50" s="179"/>
      <c r="E50" s="180"/>
      <c r="F50" s="180"/>
    </row>
    <row r="51" spans="1:6" x14ac:dyDescent="0.25">
      <c r="A51" s="77"/>
      <c r="B51" s="181"/>
      <c r="C51" s="182"/>
      <c r="D51" s="72"/>
      <c r="E51" s="180"/>
      <c r="F51" s="180"/>
    </row>
    <row r="52" spans="1:6" x14ac:dyDescent="0.25">
      <c r="A52" s="77"/>
      <c r="B52" s="181"/>
      <c r="C52" s="182"/>
      <c r="D52" s="72"/>
      <c r="E52" s="180"/>
      <c r="F52" s="180"/>
    </row>
    <row r="53" spans="1:6" x14ac:dyDescent="0.25">
      <c r="A53" s="77"/>
      <c r="B53" s="181"/>
      <c r="C53" s="182"/>
      <c r="D53" s="72"/>
      <c r="E53" s="180"/>
      <c r="F53" s="180"/>
    </row>
    <row r="54" spans="1:6" x14ac:dyDescent="0.25">
      <c r="A54" s="77"/>
      <c r="B54" s="181"/>
      <c r="C54" s="182"/>
      <c r="D54" s="72"/>
      <c r="E54" s="180"/>
      <c r="F54" s="180"/>
    </row>
    <row r="55" spans="1:6" x14ac:dyDescent="0.25">
      <c r="A55" s="77"/>
      <c r="B55" s="181"/>
      <c r="C55" s="182"/>
      <c r="D55" s="72"/>
      <c r="E55" s="180"/>
      <c r="F55" s="180"/>
    </row>
    <row r="56" spans="1:6" x14ac:dyDescent="0.25">
      <c r="A56" s="77"/>
      <c r="B56" s="181"/>
      <c r="C56" s="182"/>
      <c r="D56" s="72"/>
      <c r="E56" s="180"/>
      <c r="F56" s="180"/>
    </row>
    <row r="57" spans="1:6" x14ac:dyDescent="0.25">
      <c r="A57" s="77"/>
      <c r="B57" s="181"/>
      <c r="C57" s="182"/>
      <c r="D57" s="72"/>
      <c r="E57" s="180"/>
      <c r="F57" s="180"/>
    </row>
    <row r="58" spans="1:6" x14ac:dyDescent="0.25">
      <c r="A58" s="77"/>
      <c r="B58" s="181"/>
      <c r="C58" s="182"/>
      <c r="D58" s="72"/>
      <c r="E58" s="180"/>
      <c r="F58" s="180"/>
    </row>
    <row r="59" spans="1:6" x14ac:dyDescent="0.25">
      <c r="A59" s="77"/>
      <c r="B59" s="181"/>
      <c r="C59" s="182"/>
      <c r="D59" s="72"/>
      <c r="E59" s="180"/>
      <c r="F59" s="180"/>
    </row>
    <row r="60" spans="1:6" x14ac:dyDescent="0.25">
      <c r="A60" s="77"/>
      <c r="B60" s="181"/>
      <c r="C60" s="182"/>
      <c r="D60" s="72"/>
      <c r="E60" s="180"/>
      <c r="F60" s="180"/>
    </row>
    <row r="61" spans="1:6" x14ac:dyDescent="0.25">
      <c r="A61" s="77"/>
      <c r="B61" s="181"/>
      <c r="C61" s="182"/>
      <c r="D61" s="72"/>
      <c r="E61" s="180"/>
      <c r="F61" s="180"/>
    </row>
    <row r="62" spans="1:6" x14ac:dyDescent="0.25">
      <c r="A62" s="77"/>
      <c r="B62" s="181"/>
      <c r="C62" s="182"/>
      <c r="D62" s="72"/>
      <c r="E62" s="180"/>
      <c r="F62" s="180"/>
    </row>
    <row r="63" spans="1:6" x14ac:dyDescent="0.25">
      <c r="A63" s="77"/>
      <c r="B63" s="181"/>
      <c r="C63" s="182"/>
      <c r="D63" s="72"/>
      <c r="E63" s="180"/>
      <c r="F63" s="180"/>
    </row>
    <row r="64" spans="1:6" x14ac:dyDescent="0.25">
      <c r="A64" s="77"/>
      <c r="B64" s="181"/>
      <c r="C64" s="182"/>
      <c r="D64" s="72"/>
      <c r="E64" s="180"/>
      <c r="F64" s="180"/>
    </row>
    <row r="65" spans="1:6" x14ac:dyDescent="0.25">
      <c r="A65" s="183" t="s">
        <v>108</v>
      </c>
      <c r="B65" s="78" t="s">
        <v>109</v>
      </c>
      <c r="C65" s="69"/>
      <c r="D65" s="69"/>
      <c r="E65" s="184"/>
      <c r="F65" s="184"/>
    </row>
    <row r="66" spans="1:6" x14ac:dyDescent="0.25">
      <c r="A66" s="183"/>
      <c r="B66" s="78"/>
      <c r="C66" s="69"/>
      <c r="D66" s="69"/>
      <c r="E66" s="184"/>
      <c r="F66" s="185" t="s">
        <v>110</v>
      </c>
    </row>
    <row r="67" spans="1:6" x14ac:dyDescent="0.25">
      <c r="A67" s="546"/>
      <c r="B67" s="548" t="s">
        <v>40</v>
      </c>
      <c r="C67" s="549"/>
      <c r="D67" s="552" t="s">
        <v>111</v>
      </c>
      <c r="E67" s="537" t="s">
        <v>112</v>
      </c>
      <c r="F67" s="537" t="s">
        <v>15</v>
      </c>
    </row>
    <row r="68" spans="1:6" x14ac:dyDescent="0.25">
      <c r="A68" s="547"/>
      <c r="B68" s="550"/>
      <c r="C68" s="551"/>
      <c r="D68" s="553"/>
      <c r="E68" s="538"/>
      <c r="F68" s="538"/>
    </row>
    <row r="69" spans="1:6" ht="16.5" customHeight="1" x14ac:dyDescent="0.25">
      <c r="A69" s="158"/>
      <c r="B69" s="159" t="s">
        <v>113</v>
      </c>
      <c r="C69" s="186"/>
      <c r="D69" s="131"/>
      <c r="E69" s="187"/>
      <c r="F69" s="187"/>
    </row>
    <row r="70" spans="1:6" ht="16.5" customHeight="1" x14ac:dyDescent="0.25">
      <c r="A70" s="162"/>
      <c r="B70" s="188" t="s">
        <v>46</v>
      </c>
      <c r="C70" s="189"/>
      <c r="D70" s="190">
        <v>2756003711</v>
      </c>
      <c r="E70" s="169">
        <v>2561781456</v>
      </c>
      <c r="F70" s="191">
        <v>5317785167</v>
      </c>
    </row>
    <row r="71" spans="1:6" ht="16.5" customHeight="1" x14ac:dyDescent="0.25">
      <c r="A71" s="162"/>
      <c r="B71" s="192" t="s">
        <v>114</v>
      </c>
      <c r="C71" s="145"/>
      <c r="D71" s="28">
        <v>3000000</v>
      </c>
      <c r="E71" s="28">
        <v>2000000</v>
      </c>
      <c r="F71" s="169">
        <v>5000000</v>
      </c>
    </row>
    <row r="72" spans="1:6" ht="16.5" customHeight="1" x14ac:dyDescent="0.25">
      <c r="A72" s="162"/>
      <c r="B72" s="192" t="s">
        <v>115</v>
      </c>
      <c r="C72" s="145"/>
      <c r="D72" s="28">
        <v>0</v>
      </c>
      <c r="E72" s="28"/>
      <c r="F72" s="169">
        <v>0</v>
      </c>
    </row>
    <row r="73" spans="1:6" ht="16.5" customHeight="1" x14ac:dyDescent="0.25">
      <c r="A73" s="162"/>
      <c r="B73" s="192" t="s">
        <v>116</v>
      </c>
      <c r="C73" s="145"/>
      <c r="D73" s="28">
        <v>0</v>
      </c>
      <c r="E73" s="28">
        <v>0</v>
      </c>
      <c r="F73" s="169">
        <v>0</v>
      </c>
    </row>
    <row r="74" spans="1:6" ht="16.5" customHeight="1" x14ac:dyDescent="0.25">
      <c r="A74" s="162"/>
      <c r="B74" s="192" t="s">
        <v>117</v>
      </c>
      <c r="C74" s="145"/>
      <c r="D74" s="28">
        <v>0</v>
      </c>
      <c r="E74" s="28">
        <v>-2563781456</v>
      </c>
      <c r="F74" s="169">
        <v>-2563781456</v>
      </c>
    </row>
    <row r="75" spans="1:6" ht="16.5" customHeight="1" x14ac:dyDescent="0.25">
      <c r="A75" s="162"/>
      <c r="B75" s="192" t="s">
        <v>118</v>
      </c>
      <c r="C75" s="145"/>
      <c r="D75" s="28">
        <v>-2759003711</v>
      </c>
      <c r="E75" s="28"/>
      <c r="F75" s="169">
        <v>-2759003711</v>
      </c>
    </row>
    <row r="76" spans="1:6" ht="16.5" customHeight="1" x14ac:dyDescent="0.25">
      <c r="A76" s="162"/>
      <c r="B76" s="188" t="s">
        <v>119</v>
      </c>
      <c r="C76" s="189"/>
      <c r="D76" s="190">
        <v>0</v>
      </c>
      <c r="E76" s="190">
        <v>0</v>
      </c>
      <c r="F76" s="190">
        <v>0</v>
      </c>
    </row>
    <row r="77" spans="1:6" ht="16.5" customHeight="1" x14ac:dyDescent="0.25">
      <c r="A77" s="162"/>
      <c r="B77" s="166" t="s">
        <v>57</v>
      </c>
      <c r="C77" s="145"/>
      <c r="D77" s="193"/>
      <c r="E77" s="194"/>
      <c r="F77" s="195"/>
    </row>
    <row r="78" spans="1:6" ht="16.5" customHeight="1" x14ac:dyDescent="0.25">
      <c r="A78" s="162"/>
      <c r="B78" s="188" t="s">
        <v>46</v>
      </c>
      <c r="C78" s="189"/>
      <c r="D78" s="190">
        <v>2658839692</v>
      </c>
      <c r="E78" s="169">
        <v>1605209850</v>
      </c>
      <c r="F78" s="191">
        <v>4264049542</v>
      </c>
    </row>
    <row r="79" spans="1:6" ht="16.5" customHeight="1" x14ac:dyDescent="0.25">
      <c r="A79" s="162"/>
      <c r="B79" s="192" t="s">
        <v>58</v>
      </c>
      <c r="C79" s="145"/>
      <c r="D79" s="28">
        <v>97164019</v>
      </c>
      <c r="E79" s="28">
        <v>544627320</v>
      </c>
      <c r="F79" s="196">
        <v>641791339</v>
      </c>
    </row>
    <row r="80" spans="1:6" ht="16.5" customHeight="1" x14ac:dyDescent="0.25">
      <c r="A80" s="162"/>
      <c r="B80" s="192" t="s">
        <v>120</v>
      </c>
      <c r="C80" s="145"/>
      <c r="D80" s="28">
        <v>-2756003711</v>
      </c>
      <c r="E80" s="28"/>
      <c r="F80" s="196">
        <v>-2756003711</v>
      </c>
    </row>
    <row r="81" spans="1:6" ht="16.5" customHeight="1" x14ac:dyDescent="0.25">
      <c r="A81" s="162"/>
      <c r="B81" s="192" t="s">
        <v>121</v>
      </c>
      <c r="C81" s="145"/>
      <c r="D81" s="28"/>
      <c r="E81" s="28">
        <v>-2149837170</v>
      </c>
      <c r="F81" s="169">
        <v>-2149837170</v>
      </c>
    </row>
    <row r="82" spans="1:6" ht="16.5" customHeight="1" x14ac:dyDescent="0.25">
      <c r="A82" s="162"/>
      <c r="B82" s="188" t="s">
        <v>119</v>
      </c>
      <c r="C82" s="189"/>
      <c r="D82" s="190">
        <v>0</v>
      </c>
      <c r="E82" s="169">
        <v>0</v>
      </c>
      <c r="F82" s="169">
        <v>0</v>
      </c>
    </row>
    <row r="83" spans="1:6" ht="16.5" customHeight="1" x14ac:dyDescent="0.25">
      <c r="A83" s="162"/>
      <c r="B83" s="166" t="s">
        <v>63</v>
      </c>
      <c r="C83" s="145"/>
      <c r="D83" s="193"/>
      <c r="E83" s="194"/>
      <c r="F83" s="194"/>
    </row>
    <row r="84" spans="1:6" ht="16.5" customHeight="1" x14ac:dyDescent="0.25">
      <c r="A84" s="162"/>
      <c r="B84" s="188" t="s">
        <v>122</v>
      </c>
      <c r="C84" s="145"/>
      <c r="D84" s="197">
        <v>97164019</v>
      </c>
      <c r="E84" s="195">
        <v>956571606</v>
      </c>
      <c r="F84" s="195">
        <v>1053735625</v>
      </c>
    </row>
    <row r="85" spans="1:6" ht="16.5" customHeight="1" x14ac:dyDescent="0.25">
      <c r="A85" s="198"/>
      <c r="B85" s="199" t="s">
        <v>123</v>
      </c>
      <c r="C85" s="200"/>
      <c r="D85" s="197">
        <f>D76-D82</f>
        <v>0</v>
      </c>
      <c r="E85" s="201">
        <f>E76-E82</f>
        <v>0</v>
      </c>
      <c r="F85" s="201">
        <f>E85+D85</f>
        <v>0</v>
      </c>
    </row>
    <row r="86" spans="1:6" ht="16.5" customHeight="1" x14ac:dyDescent="0.25">
      <c r="A86" s="202"/>
      <c r="B86" s="203"/>
      <c r="C86" s="204"/>
      <c r="D86" s="205"/>
      <c r="E86" s="206"/>
      <c r="F86" s="206"/>
    </row>
    <row r="87" spans="1:6" ht="16.5" customHeight="1" x14ac:dyDescent="0.25">
      <c r="A87" s="183" t="s">
        <v>124</v>
      </c>
      <c r="B87" s="181" t="s">
        <v>125</v>
      </c>
      <c r="C87" s="182"/>
      <c r="D87" s="72"/>
      <c r="E87" s="180"/>
      <c r="F87" s="180"/>
    </row>
    <row r="88" spans="1:6" ht="16.5" customHeight="1" x14ac:dyDescent="0.25">
      <c r="A88" s="207"/>
      <c r="B88" s="208"/>
      <c r="C88" s="209"/>
      <c r="D88" s="75"/>
      <c r="E88" s="210"/>
      <c r="F88" s="210"/>
    </row>
    <row r="89" spans="1:6" ht="33" customHeight="1" x14ac:dyDescent="0.25">
      <c r="A89" s="211"/>
      <c r="B89" s="212" t="s">
        <v>40</v>
      </c>
      <c r="C89" s="213"/>
      <c r="D89" s="214"/>
      <c r="E89" s="215" t="s">
        <v>126</v>
      </c>
      <c r="F89" s="216" t="s">
        <v>15</v>
      </c>
    </row>
    <row r="90" spans="1:6" ht="16.5" customHeight="1" x14ac:dyDescent="0.25">
      <c r="A90" s="162"/>
      <c r="B90" s="217" t="s">
        <v>127</v>
      </c>
      <c r="C90" s="138"/>
      <c r="D90" s="139"/>
      <c r="E90" s="169"/>
      <c r="F90" s="169"/>
    </row>
    <row r="91" spans="1:6" ht="16.5" customHeight="1" x14ac:dyDescent="0.25">
      <c r="A91" s="162"/>
      <c r="B91" s="188" t="s">
        <v>46</v>
      </c>
      <c r="C91" s="167"/>
      <c r="D91" s="168"/>
      <c r="E91" s="169">
        <v>152500000</v>
      </c>
      <c r="F91" s="169">
        <v>152500000</v>
      </c>
    </row>
    <row r="92" spans="1:6" ht="16.5" customHeight="1" x14ac:dyDescent="0.25">
      <c r="A92" s="162"/>
      <c r="B92" s="218" t="s">
        <v>47</v>
      </c>
      <c r="C92" s="138"/>
      <c r="D92" s="139"/>
      <c r="E92" s="196">
        <v>0</v>
      </c>
      <c r="F92" s="169">
        <v>0</v>
      </c>
    </row>
    <row r="93" spans="1:6" ht="16.5" customHeight="1" x14ac:dyDescent="0.25">
      <c r="A93" s="162"/>
      <c r="B93" s="218" t="s">
        <v>50</v>
      </c>
      <c r="C93" s="138"/>
      <c r="D93" s="139"/>
      <c r="E93" s="196">
        <v>0</v>
      </c>
      <c r="F93" s="169">
        <v>0</v>
      </c>
    </row>
    <row r="94" spans="1:6" ht="16.5" customHeight="1" x14ac:dyDescent="0.25">
      <c r="A94" s="162"/>
      <c r="B94" s="218" t="s">
        <v>53</v>
      </c>
      <c r="C94" s="138"/>
      <c r="D94" s="139"/>
      <c r="E94" s="196">
        <v>0</v>
      </c>
      <c r="F94" s="169">
        <v>0</v>
      </c>
    </row>
    <row r="95" spans="1:6" ht="16.5" customHeight="1" x14ac:dyDescent="0.25">
      <c r="A95" s="162"/>
      <c r="B95" s="218" t="s">
        <v>128</v>
      </c>
      <c r="C95" s="138"/>
      <c r="D95" s="139"/>
      <c r="E95" s="196">
        <v>0</v>
      </c>
      <c r="F95" s="169">
        <v>0</v>
      </c>
    </row>
    <row r="96" spans="1:6" ht="16.5" customHeight="1" x14ac:dyDescent="0.25">
      <c r="A96" s="162"/>
      <c r="B96" s="188" t="s">
        <v>119</v>
      </c>
      <c r="C96" s="167"/>
      <c r="D96" s="168"/>
      <c r="E96" s="169">
        <v>152500000</v>
      </c>
      <c r="F96" s="169">
        <v>152500000</v>
      </c>
    </row>
    <row r="97" spans="1:6" ht="16.5" customHeight="1" x14ac:dyDescent="0.25">
      <c r="A97" s="162"/>
      <c r="B97" s="219" t="s">
        <v>57</v>
      </c>
      <c r="C97" s="138"/>
      <c r="D97" s="139"/>
      <c r="E97" s="169"/>
      <c r="F97" s="169"/>
    </row>
    <row r="98" spans="1:6" ht="16.5" customHeight="1" x14ac:dyDescent="0.25">
      <c r="A98" s="162"/>
      <c r="B98" s="188" t="s">
        <v>46</v>
      </c>
      <c r="C98" s="167"/>
      <c r="D98" s="168"/>
      <c r="E98" s="169">
        <v>152500000</v>
      </c>
      <c r="F98" s="169">
        <v>152500000</v>
      </c>
    </row>
    <row r="99" spans="1:6" ht="16.5" customHeight="1" x14ac:dyDescent="0.25">
      <c r="A99" s="162"/>
      <c r="B99" s="218" t="s">
        <v>58</v>
      </c>
      <c r="C99" s="138"/>
      <c r="D99" s="139"/>
      <c r="E99" s="196">
        <v>0</v>
      </c>
      <c r="F99" s="196">
        <v>0</v>
      </c>
    </row>
    <row r="100" spans="1:6" ht="16.5" customHeight="1" x14ac:dyDescent="0.25">
      <c r="A100" s="162"/>
      <c r="B100" s="218" t="s">
        <v>50</v>
      </c>
      <c r="C100" s="138"/>
      <c r="D100" s="139"/>
      <c r="E100" s="196">
        <v>0</v>
      </c>
      <c r="F100" s="169">
        <v>0</v>
      </c>
    </row>
    <row r="101" spans="1:6" ht="16.5" customHeight="1" x14ac:dyDescent="0.25">
      <c r="A101" s="162"/>
      <c r="B101" s="218" t="s">
        <v>53</v>
      </c>
      <c r="C101" s="138"/>
      <c r="D101" s="139"/>
      <c r="E101" s="196">
        <v>0</v>
      </c>
      <c r="F101" s="169">
        <v>0</v>
      </c>
    </row>
    <row r="102" spans="1:6" ht="16.5" customHeight="1" x14ac:dyDescent="0.25">
      <c r="A102" s="162"/>
      <c r="B102" s="218" t="s">
        <v>128</v>
      </c>
      <c r="C102" s="138"/>
      <c r="D102" s="139"/>
      <c r="E102" s="196">
        <v>0</v>
      </c>
      <c r="F102" s="169">
        <v>0</v>
      </c>
    </row>
    <row r="103" spans="1:6" ht="16.5" customHeight="1" x14ac:dyDescent="0.25">
      <c r="A103" s="162"/>
      <c r="B103" s="188" t="s">
        <v>119</v>
      </c>
      <c r="C103" s="167"/>
      <c r="D103" s="168"/>
      <c r="E103" s="169">
        <v>152500000</v>
      </c>
      <c r="F103" s="169">
        <v>152500000</v>
      </c>
    </row>
    <row r="104" spans="1:6" ht="16.5" customHeight="1" x14ac:dyDescent="0.25">
      <c r="A104" s="162"/>
      <c r="B104" s="219" t="s">
        <v>63</v>
      </c>
      <c r="C104" s="138"/>
      <c r="D104" s="139"/>
      <c r="E104" s="169"/>
      <c r="F104" s="169"/>
    </row>
    <row r="105" spans="1:6" ht="16.5" customHeight="1" x14ac:dyDescent="0.25">
      <c r="A105" s="162"/>
      <c r="B105" s="188" t="s">
        <v>122</v>
      </c>
      <c r="C105" s="138"/>
      <c r="D105" s="168"/>
      <c r="E105" s="169">
        <v>0</v>
      </c>
      <c r="F105" s="169">
        <v>0</v>
      </c>
    </row>
    <row r="106" spans="1:6" ht="16.5" customHeight="1" x14ac:dyDescent="0.25">
      <c r="A106" s="198"/>
      <c r="B106" s="199" t="s">
        <v>123</v>
      </c>
      <c r="C106" s="220"/>
      <c r="D106" s="221"/>
      <c r="E106" s="148">
        <v>0</v>
      </c>
      <c r="F106" s="148">
        <v>0</v>
      </c>
    </row>
    <row r="107" spans="1:6" ht="16.5" customHeight="1" x14ac:dyDescent="0.25">
      <c r="A107" s="202"/>
      <c r="B107" s="203"/>
      <c r="C107" s="222"/>
      <c r="D107" s="223"/>
      <c r="E107" s="224"/>
      <c r="F107" s="224"/>
    </row>
    <row r="108" spans="1:6" ht="16.5" customHeight="1" x14ac:dyDescent="0.25">
      <c r="A108" s="457">
        <v>7</v>
      </c>
      <c r="B108" s="539" t="s">
        <v>129</v>
      </c>
      <c r="C108" s="539"/>
      <c r="D108" s="539"/>
      <c r="E108" s="123" t="str">
        <f>E10</f>
        <v>31/12/2014</v>
      </c>
      <c r="F108" s="124" t="str">
        <f>F37</f>
        <v xml:space="preserve">        01/01/2014</v>
      </c>
    </row>
    <row r="109" spans="1:6" ht="16.5" customHeight="1" x14ac:dyDescent="0.25">
      <c r="A109" s="457"/>
      <c r="B109" s="539"/>
      <c r="C109" s="539"/>
      <c r="D109" s="539"/>
      <c r="E109" s="124" t="s">
        <v>73</v>
      </c>
      <c r="F109" s="124" t="s">
        <v>73</v>
      </c>
    </row>
    <row r="110" spans="1:6" ht="16.5" customHeight="1" x14ac:dyDescent="0.25">
      <c r="A110" s="227"/>
      <c r="B110" s="228" t="s">
        <v>129</v>
      </c>
      <c r="C110" s="151"/>
      <c r="D110" s="152"/>
      <c r="E110" s="177">
        <v>15160598822</v>
      </c>
      <c r="F110" s="177">
        <v>5300353137</v>
      </c>
    </row>
    <row r="111" spans="1:6" ht="16.5" customHeight="1" x14ac:dyDescent="0.25">
      <c r="A111" s="229"/>
      <c r="B111" s="230"/>
      <c r="C111" s="151"/>
      <c r="D111" s="156"/>
      <c r="E111" s="231"/>
      <c r="F111" s="231"/>
    </row>
    <row r="112" spans="1:6" ht="16.5" customHeight="1" x14ac:dyDescent="0.25">
      <c r="A112" s="480">
        <v>8</v>
      </c>
      <c r="B112" s="540" t="s">
        <v>130</v>
      </c>
      <c r="C112" s="541"/>
      <c r="D112" s="542"/>
      <c r="E112" s="123" t="str">
        <f>E108</f>
        <v>31/12/2014</v>
      </c>
      <c r="F112" s="124" t="str">
        <f>F108</f>
        <v xml:space="preserve">        01/01/2014</v>
      </c>
    </row>
    <row r="113" spans="1:6" ht="16.5" customHeight="1" x14ac:dyDescent="0.25">
      <c r="A113" s="481"/>
      <c r="B113" s="543"/>
      <c r="C113" s="544"/>
      <c r="D113" s="545"/>
      <c r="E113" s="232" t="s">
        <v>73</v>
      </c>
      <c r="F113" s="232" t="s">
        <v>73</v>
      </c>
    </row>
    <row r="114" spans="1:6" ht="16.5" customHeight="1" x14ac:dyDescent="0.25">
      <c r="A114" s="233"/>
      <c r="B114" s="132" t="s">
        <v>131</v>
      </c>
      <c r="C114" s="234"/>
      <c r="D114" s="134"/>
      <c r="E114" s="235">
        <v>551302409</v>
      </c>
      <c r="F114" s="235">
        <v>195653278</v>
      </c>
    </row>
    <row r="115" spans="1:6" ht="16.5" customHeight="1" x14ac:dyDescent="0.25">
      <c r="A115" s="171"/>
      <c r="B115" s="236" t="s">
        <v>132</v>
      </c>
      <c r="C115" s="173"/>
      <c r="D115" s="174"/>
      <c r="E115" s="237">
        <v>0</v>
      </c>
      <c r="F115" s="237">
        <v>139750000</v>
      </c>
    </row>
    <row r="116" spans="1:6" ht="16.5" customHeight="1" x14ac:dyDescent="0.25">
      <c r="A116" s="528" t="s">
        <v>15</v>
      </c>
      <c r="B116" s="529"/>
      <c r="C116" s="529"/>
      <c r="D116" s="530"/>
      <c r="E116" s="177">
        <v>551302409</v>
      </c>
      <c r="F116" s="177">
        <v>335403278</v>
      </c>
    </row>
    <row r="117" spans="1:6" ht="16.5" customHeight="1" x14ac:dyDescent="0.25">
      <c r="A117" s="149"/>
      <c r="B117" s="149"/>
      <c r="C117" s="149"/>
      <c r="D117" s="149"/>
      <c r="E117" s="150"/>
      <c r="F117" s="150"/>
    </row>
    <row r="118" spans="1:6" ht="16.5" customHeight="1" x14ac:dyDescent="0.25">
      <c r="A118" s="457">
        <v>9</v>
      </c>
      <c r="B118" s="505" t="s">
        <v>133</v>
      </c>
      <c r="C118" s="505"/>
      <c r="D118" s="505"/>
      <c r="E118" s="123" t="str">
        <f>E112</f>
        <v>31/12/2014</v>
      </c>
      <c r="F118" s="124" t="str">
        <f>F112</f>
        <v xml:space="preserve">        01/01/2014</v>
      </c>
    </row>
    <row r="119" spans="1:6" ht="16.5" customHeight="1" x14ac:dyDescent="0.25">
      <c r="A119" s="457"/>
      <c r="B119" s="505"/>
      <c r="C119" s="505"/>
      <c r="D119" s="505"/>
      <c r="E119" s="124" t="s">
        <v>73</v>
      </c>
      <c r="F119" s="124" t="s">
        <v>73</v>
      </c>
    </row>
    <row r="120" spans="1:6" ht="16.5" customHeight="1" x14ac:dyDescent="0.25">
      <c r="A120" s="238"/>
      <c r="B120" s="239" t="s">
        <v>134</v>
      </c>
      <c r="C120" s="240"/>
      <c r="D120" s="241"/>
      <c r="E120" s="242">
        <v>274519288877</v>
      </c>
      <c r="F120" s="242">
        <v>224367458167</v>
      </c>
    </row>
    <row r="121" spans="1:6" ht="16.5" customHeight="1" x14ac:dyDescent="0.25">
      <c r="A121" s="162"/>
      <c r="B121" s="137" t="s">
        <v>135</v>
      </c>
      <c r="C121" s="138"/>
      <c r="D121" s="243"/>
      <c r="E121" s="196"/>
      <c r="F121" s="196"/>
    </row>
    <row r="122" spans="1:6" ht="16.5" customHeight="1" x14ac:dyDescent="0.25">
      <c r="A122" s="162"/>
      <c r="B122" s="137" t="s">
        <v>136</v>
      </c>
      <c r="C122" s="138"/>
      <c r="D122" s="243"/>
      <c r="E122" s="196">
        <v>215428352888</v>
      </c>
      <c r="F122" s="196">
        <v>158526703818</v>
      </c>
    </row>
    <row r="123" spans="1:6" ht="16.5" customHeight="1" x14ac:dyDescent="0.25">
      <c r="A123" s="162"/>
      <c r="B123" s="137" t="s">
        <v>137</v>
      </c>
      <c r="C123" s="138"/>
      <c r="D123" s="243"/>
      <c r="E123" s="196">
        <v>39438237000</v>
      </c>
      <c r="F123" s="196">
        <v>37716290708</v>
      </c>
    </row>
    <row r="124" spans="1:6" ht="16.5" customHeight="1" x14ac:dyDescent="0.25">
      <c r="A124" s="162"/>
      <c r="B124" s="137" t="s">
        <v>84</v>
      </c>
      <c r="C124" s="138"/>
      <c r="D124" s="243"/>
      <c r="E124" s="196"/>
      <c r="F124" s="196"/>
    </row>
    <row r="125" spans="1:6" ht="16.5" customHeight="1" x14ac:dyDescent="0.25">
      <c r="A125" s="171"/>
      <c r="B125" s="236" t="s">
        <v>85</v>
      </c>
      <c r="C125" s="173"/>
      <c r="D125" s="244"/>
      <c r="E125" s="196">
        <v>12531778740</v>
      </c>
      <c r="F125" s="196">
        <v>13454478925</v>
      </c>
    </row>
    <row r="126" spans="1:6" ht="16.5" customHeight="1" x14ac:dyDescent="0.25">
      <c r="A126" s="171"/>
      <c r="B126" s="236" t="s">
        <v>138</v>
      </c>
      <c r="C126" s="173"/>
      <c r="D126" s="244"/>
      <c r="E126" s="237">
        <v>7120920249</v>
      </c>
      <c r="F126" s="237">
        <v>14669984716</v>
      </c>
    </row>
    <row r="127" spans="1:6" ht="16.5" customHeight="1" x14ac:dyDescent="0.25">
      <c r="A127" s="528" t="s">
        <v>15</v>
      </c>
      <c r="B127" s="529"/>
      <c r="C127" s="529"/>
      <c r="D127" s="530"/>
      <c r="E127" s="245">
        <v>274519288877</v>
      </c>
      <c r="F127" s="177">
        <v>224367458167</v>
      </c>
    </row>
    <row r="128" spans="1:6" ht="16.5" customHeight="1" x14ac:dyDescent="0.25">
      <c r="A128" s="179"/>
      <c r="B128" s="179"/>
      <c r="C128" s="179"/>
      <c r="D128" s="179"/>
      <c r="E128" s="180"/>
      <c r="F128" s="180"/>
    </row>
    <row r="129" spans="1:6" ht="16.5" customHeight="1" x14ac:dyDescent="0.25">
      <c r="A129" s="183">
        <v>10</v>
      </c>
      <c r="B129" s="181" t="s">
        <v>139</v>
      </c>
      <c r="C129" s="182"/>
      <c r="D129" s="72"/>
      <c r="E129" s="180"/>
      <c r="F129" s="180"/>
    </row>
    <row r="130" spans="1:6" ht="16.5" customHeight="1" x14ac:dyDescent="0.25">
      <c r="A130" s="77"/>
      <c r="B130" s="181"/>
      <c r="C130" s="182"/>
      <c r="D130" s="72"/>
      <c r="E130" s="180"/>
      <c r="F130" s="246" t="s">
        <v>110</v>
      </c>
    </row>
    <row r="131" spans="1:6" ht="16.5" customHeight="1" x14ac:dyDescent="0.25">
      <c r="A131" s="81"/>
      <c r="B131" s="247" t="s">
        <v>40</v>
      </c>
      <c r="C131" s="248" t="s">
        <v>140</v>
      </c>
      <c r="D131" s="83" t="s">
        <v>141</v>
      </c>
      <c r="E131" s="249" t="s">
        <v>142</v>
      </c>
      <c r="F131" s="249" t="str">
        <f>E118</f>
        <v>31/12/2014</v>
      </c>
    </row>
    <row r="132" spans="1:6" ht="16.5" customHeight="1" x14ac:dyDescent="0.25">
      <c r="A132" s="158"/>
      <c r="B132" s="250" t="s">
        <v>143</v>
      </c>
      <c r="C132" s="251">
        <v>0</v>
      </c>
      <c r="D132" s="252"/>
      <c r="E132" s="253"/>
      <c r="F132" s="196">
        <f>C132+D132-E132</f>
        <v>0</v>
      </c>
    </row>
    <row r="133" spans="1:6" ht="16.5" customHeight="1" x14ac:dyDescent="0.25">
      <c r="A133" s="162"/>
      <c r="B133" s="254" t="s">
        <v>144</v>
      </c>
      <c r="C133" s="255">
        <v>0</v>
      </c>
      <c r="D133" s="256"/>
      <c r="E133" s="257"/>
      <c r="F133" s="196"/>
    </row>
    <row r="134" spans="1:6" ht="16.5" customHeight="1" x14ac:dyDescent="0.25">
      <c r="A134" s="162"/>
      <c r="B134" s="193" t="s">
        <v>145</v>
      </c>
      <c r="C134" s="255">
        <v>1972881012</v>
      </c>
      <c r="D134" s="255">
        <v>8098880674</v>
      </c>
      <c r="E134" s="255">
        <v>362902720</v>
      </c>
      <c r="F134" s="196">
        <f>C134+D134-E134</f>
        <v>9708858966</v>
      </c>
    </row>
    <row r="135" spans="1:6" ht="16.5" customHeight="1" x14ac:dyDescent="0.25">
      <c r="A135" s="162"/>
      <c r="B135" s="193" t="s">
        <v>146</v>
      </c>
      <c r="C135" s="257">
        <v>1475821335</v>
      </c>
      <c r="D135" s="257">
        <f>2295838253+4021430</f>
        <v>2299859683</v>
      </c>
      <c r="E135" s="257">
        <v>500000000</v>
      </c>
      <c r="F135" s="196">
        <f>C135+D135-E135</f>
        <v>3275681018</v>
      </c>
    </row>
    <row r="136" spans="1:6" ht="16.5" customHeight="1" x14ac:dyDescent="0.25">
      <c r="A136" s="162"/>
      <c r="B136" s="254" t="s">
        <v>147</v>
      </c>
      <c r="C136" s="196">
        <v>0</v>
      </c>
      <c r="D136" s="258"/>
      <c r="E136" s="140"/>
      <c r="F136" s="196">
        <f>C136+D136-E136</f>
        <v>0</v>
      </c>
    </row>
    <row r="137" spans="1:6" ht="16.5" customHeight="1" x14ac:dyDescent="0.25">
      <c r="A137" s="162"/>
      <c r="B137" s="193" t="s">
        <v>148</v>
      </c>
      <c r="C137" s="196">
        <v>1016193189</v>
      </c>
      <c r="D137" s="28">
        <v>3000000</v>
      </c>
      <c r="E137" s="196">
        <f>706027179+300000000</f>
        <v>1006027179</v>
      </c>
      <c r="F137" s="196">
        <f>C137+D137-E137</f>
        <v>13166010</v>
      </c>
    </row>
    <row r="138" spans="1:6" ht="16.5" customHeight="1" x14ac:dyDescent="0.25">
      <c r="A138" s="162"/>
      <c r="B138" s="193" t="s">
        <v>149</v>
      </c>
      <c r="C138" s="196">
        <v>0</v>
      </c>
      <c r="D138" s="28"/>
      <c r="E138" s="196"/>
      <c r="F138" s="196"/>
    </row>
    <row r="139" spans="1:6" ht="16.5" customHeight="1" x14ac:dyDescent="0.25">
      <c r="A139" s="162"/>
      <c r="B139" s="531" t="s">
        <v>150</v>
      </c>
      <c r="C139" s="533">
        <f>SUM(C132:C138)</f>
        <v>4464895536</v>
      </c>
      <c r="D139" s="535">
        <f>SUM(D132:D138)</f>
        <v>10401740357</v>
      </c>
      <c r="E139" s="518">
        <f>SUM(E132:E138)</f>
        <v>1868929899</v>
      </c>
      <c r="F139" s="520">
        <f>SUM(F132:F138)</f>
        <v>12997705994</v>
      </c>
    </row>
    <row r="140" spans="1:6" ht="16.5" customHeight="1" x14ac:dyDescent="0.25">
      <c r="A140" s="198"/>
      <c r="B140" s="532" t="s">
        <v>151</v>
      </c>
      <c r="C140" s="534"/>
      <c r="D140" s="536"/>
      <c r="E140" s="519"/>
      <c r="F140" s="521"/>
    </row>
    <row r="141" spans="1:6" s="359" customFormat="1" ht="16.5" customHeight="1" x14ac:dyDescent="0.25">
      <c r="A141" s="77"/>
      <c r="B141" s="356"/>
      <c r="C141" s="357"/>
      <c r="D141" s="357"/>
      <c r="E141" s="358"/>
      <c r="F141" s="358"/>
    </row>
    <row r="142" spans="1:6" s="359" customFormat="1" ht="16.5" customHeight="1" x14ac:dyDescent="0.25">
      <c r="A142" s="77"/>
      <c r="B142" s="356"/>
      <c r="C142" s="357"/>
      <c r="D142" s="357"/>
      <c r="E142" s="358"/>
      <c r="F142" s="358"/>
    </row>
    <row r="143" spans="1:6" s="359" customFormat="1" ht="16.5" customHeight="1" x14ac:dyDescent="0.25">
      <c r="A143" s="77"/>
      <c r="B143" s="356"/>
      <c r="C143" s="357"/>
      <c r="D143" s="357"/>
      <c r="E143" s="358"/>
      <c r="F143" s="358"/>
    </row>
    <row r="144" spans="1:6" s="359" customFormat="1" ht="16.5" customHeight="1" x14ac:dyDescent="0.25">
      <c r="A144" s="77"/>
      <c r="B144" s="356"/>
      <c r="C144" s="357"/>
      <c r="D144" s="357"/>
      <c r="E144" s="358"/>
      <c r="F144" s="358"/>
    </row>
    <row r="145" spans="1:6" s="359" customFormat="1" ht="16.5" customHeight="1" x14ac:dyDescent="0.25">
      <c r="A145" s="77"/>
      <c r="B145" s="356"/>
      <c r="C145" s="357"/>
      <c r="D145" s="357"/>
      <c r="E145" s="358"/>
      <c r="F145" s="358"/>
    </row>
    <row r="146" spans="1:6" s="359" customFormat="1" ht="16.5" customHeight="1" x14ac:dyDescent="0.25">
      <c r="A146" s="77"/>
      <c r="B146" s="356"/>
      <c r="C146" s="357"/>
      <c r="D146" s="357"/>
      <c r="E146" s="358"/>
      <c r="F146" s="358"/>
    </row>
    <row r="147" spans="1:6" s="359" customFormat="1" ht="16.5" customHeight="1" x14ac:dyDescent="0.25">
      <c r="A147" s="77"/>
      <c r="B147" s="356"/>
      <c r="C147" s="357"/>
      <c r="D147" s="357"/>
      <c r="E147" s="358"/>
      <c r="F147" s="358"/>
    </row>
    <row r="148" spans="1:6" s="359" customFormat="1" ht="16.5" customHeight="1" x14ac:dyDescent="0.25">
      <c r="A148" s="77"/>
      <c r="B148" s="356"/>
      <c r="C148" s="357"/>
      <c r="D148" s="357"/>
      <c r="E148" s="358"/>
      <c r="F148" s="358"/>
    </row>
    <row r="149" spans="1:6" s="359" customFormat="1" ht="16.5" customHeight="1" x14ac:dyDescent="0.25">
      <c r="A149" s="340"/>
      <c r="B149" s="353"/>
      <c r="C149" s="354"/>
      <c r="D149" s="354"/>
      <c r="E149" s="355"/>
      <c r="F149" s="355"/>
    </row>
    <row r="150" spans="1:6" ht="16.5" customHeight="1" x14ac:dyDescent="0.25">
      <c r="A150" s="480">
        <v>11</v>
      </c>
      <c r="B150" s="482" t="s">
        <v>152</v>
      </c>
      <c r="C150" s="483"/>
      <c r="D150" s="484"/>
      <c r="E150" s="124" t="str">
        <f>F131</f>
        <v>31/12/2014</v>
      </c>
      <c r="F150" s="124" t="str">
        <f>F118</f>
        <v xml:space="preserve">        01/01/2014</v>
      </c>
    </row>
    <row r="151" spans="1:6" ht="16.5" customHeight="1" x14ac:dyDescent="0.25">
      <c r="A151" s="522"/>
      <c r="B151" s="523"/>
      <c r="C151" s="524"/>
      <c r="D151" s="525"/>
      <c r="E151" s="260" t="s">
        <v>73</v>
      </c>
      <c r="F151" s="260" t="s">
        <v>73</v>
      </c>
    </row>
    <row r="152" spans="1:6" ht="16.5" customHeight="1" x14ac:dyDescent="0.25">
      <c r="A152" s="261"/>
      <c r="B152" s="262" t="s">
        <v>153</v>
      </c>
      <c r="C152" s="263"/>
      <c r="D152" s="264"/>
      <c r="E152" s="265">
        <v>1427812</v>
      </c>
      <c r="F152" s="266">
        <v>35926144</v>
      </c>
    </row>
    <row r="153" spans="1:6" ht="16.5" customHeight="1" x14ac:dyDescent="0.25">
      <c r="A153" s="267"/>
      <c r="B153" s="137" t="s">
        <v>154</v>
      </c>
      <c r="C153" s="268"/>
      <c r="D153" s="269"/>
      <c r="E153" s="194">
        <v>301802263</v>
      </c>
      <c r="F153" s="270">
        <v>243750572</v>
      </c>
    </row>
    <row r="154" spans="1:6" ht="16.5" customHeight="1" x14ac:dyDescent="0.25">
      <c r="A154" s="267"/>
      <c r="B154" s="137" t="s">
        <v>155</v>
      </c>
      <c r="C154" s="268"/>
      <c r="D154" s="269"/>
      <c r="E154" s="194"/>
      <c r="F154" s="270">
        <v>51637234</v>
      </c>
    </row>
    <row r="155" spans="1:6" ht="16.5" customHeight="1" x14ac:dyDescent="0.25">
      <c r="A155" s="271"/>
      <c r="B155" s="272" t="s">
        <v>156</v>
      </c>
      <c r="C155" s="273"/>
      <c r="D155" s="274"/>
      <c r="E155" s="275">
        <v>22140497897</v>
      </c>
      <c r="F155" s="275">
        <v>15077941712</v>
      </c>
    </row>
    <row r="156" spans="1:6" ht="16.5" customHeight="1" x14ac:dyDescent="0.25">
      <c r="A156" s="469" t="s">
        <v>15</v>
      </c>
      <c r="B156" s="470"/>
      <c r="C156" s="470"/>
      <c r="D156" s="471"/>
      <c r="E156" s="245">
        <v>22443727972</v>
      </c>
      <c r="F156" s="178">
        <v>15409255662</v>
      </c>
    </row>
    <row r="157" spans="1:6" ht="16.5" customHeight="1" x14ac:dyDescent="0.25">
      <c r="A157" s="154"/>
      <c r="B157" s="154"/>
      <c r="C157" s="154"/>
      <c r="D157" s="154"/>
      <c r="E157" s="150"/>
      <c r="F157" s="150"/>
    </row>
    <row r="158" spans="1:6" ht="16.5" customHeight="1" x14ac:dyDescent="0.25">
      <c r="A158" s="480">
        <v>12</v>
      </c>
      <c r="B158" s="526" t="s">
        <v>157</v>
      </c>
      <c r="C158" s="526"/>
      <c r="D158" s="526"/>
      <c r="E158" s="123" t="str">
        <f>E150</f>
        <v>31/12/2014</v>
      </c>
      <c r="F158" s="124" t="str">
        <f>F150</f>
        <v xml:space="preserve">        01/01/2014</v>
      </c>
    </row>
    <row r="159" spans="1:6" ht="16.5" customHeight="1" x14ac:dyDescent="0.25">
      <c r="A159" s="481"/>
      <c r="B159" s="527"/>
      <c r="C159" s="527"/>
      <c r="D159" s="527"/>
      <c r="E159" s="276" t="s">
        <v>73</v>
      </c>
      <c r="F159" s="276" t="s">
        <v>73</v>
      </c>
    </row>
    <row r="160" spans="1:6" ht="16.5" customHeight="1" x14ac:dyDescent="0.25">
      <c r="A160" s="267"/>
      <c r="B160" s="277" t="s">
        <v>158</v>
      </c>
      <c r="C160" s="278"/>
      <c r="D160" s="279"/>
      <c r="E160" s="280">
        <v>715000000</v>
      </c>
      <c r="F160" s="280">
        <v>25468033995</v>
      </c>
    </row>
    <row r="161" spans="1:6" ht="16.5" customHeight="1" x14ac:dyDescent="0.25">
      <c r="A161" s="136"/>
      <c r="B161" s="137" t="s">
        <v>84</v>
      </c>
      <c r="C161" s="281"/>
      <c r="D161" s="282"/>
      <c r="E161" s="283"/>
      <c r="F161" s="283"/>
    </row>
    <row r="162" spans="1:6" ht="16.5" customHeight="1" x14ac:dyDescent="0.25">
      <c r="A162" s="136"/>
      <c r="B162" s="137" t="s">
        <v>159</v>
      </c>
      <c r="C162" s="281"/>
      <c r="D162" s="282"/>
      <c r="E162" s="283"/>
      <c r="F162" s="283"/>
    </row>
    <row r="163" spans="1:6" ht="16.5" customHeight="1" x14ac:dyDescent="0.25">
      <c r="A163" s="267"/>
      <c r="B163" s="137" t="s">
        <v>136</v>
      </c>
      <c r="C163" s="281"/>
      <c r="D163" s="284"/>
      <c r="E163" s="194">
        <v>715000000</v>
      </c>
      <c r="F163" s="194">
        <v>25468033995</v>
      </c>
    </row>
    <row r="164" spans="1:6" ht="16.5" customHeight="1" x14ac:dyDescent="0.25">
      <c r="A164" s="267"/>
      <c r="B164" s="137" t="s">
        <v>160</v>
      </c>
      <c r="C164" s="281"/>
      <c r="D164" s="284"/>
      <c r="E164" s="196"/>
      <c r="F164" s="196"/>
    </row>
    <row r="165" spans="1:6" ht="16.5" customHeight="1" x14ac:dyDescent="0.25">
      <c r="A165" s="267"/>
      <c r="B165" s="137" t="s">
        <v>137</v>
      </c>
      <c r="C165" s="281"/>
      <c r="D165" s="284"/>
      <c r="E165" s="196"/>
      <c r="F165" s="196"/>
    </row>
    <row r="166" spans="1:6" ht="16.5" customHeight="1" x14ac:dyDescent="0.25">
      <c r="A166" s="267"/>
      <c r="B166" s="277" t="s">
        <v>161</v>
      </c>
      <c r="C166" s="278"/>
      <c r="D166" s="285"/>
      <c r="E166" s="286">
        <v>0</v>
      </c>
      <c r="F166" s="286">
        <v>545593374</v>
      </c>
    </row>
    <row r="167" spans="1:6" ht="16.5" customHeight="1" x14ac:dyDescent="0.25">
      <c r="A167" s="162"/>
      <c r="B167" s="137" t="s">
        <v>162</v>
      </c>
      <c r="C167" s="281"/>
      <c r="D167" s="284"/>
      <c r="E167" s="194"/>
      <c r="F167" s="194">
        <v>186333346</v>
      </c>
    </row>
    <row r="168" spans="1:6" ht="16.5" customHeight="1" x14ac:dyDescent="0.25">
      <c r="A168" s="198"/>
      <c r="B168" s="272" t="s">
        <v>163</v>
      </c>
      <c r="C168" s="287"/>
      <c r="D168" s="288"/>
      <c r="E168" s="194"/>
      <c r="F168" s="194">
        <v>359260028</v>
      </c>
    </row>
    <row r="169" spans="1:6" ht="16.5" customHeight="1" x14ac:dyDescent="0.25">
      <c r="A169" s="469" t="s">
        <v>15</v>
      </c>
      <c r="B169" s="470"/>
      <c r="C169" s="470"/>
      <c r="D169" s="471"/>
      <c r="E169" s="245">
        <v>715000000</v>
      </c>
      <c r="F169" s="178">
        <v>26013627369</v>
      </c>
    </row>
    <row r="170" spans="1:6" ht="16.5" customHeight="1" x14ac:dyDescent="0.25">
      <c r="A170" s="77"/>
      <c r="B170" s="78"/>
      <c r="C170" s="182"/>
      <c r="D170" s="72"/>
      <c r="E170" s="180"/>
      <c r="F170" s="180"/>
    </row>
    <row r="171" spans="1:6" ht="16.5" customHeight="1" x14ac:dyDescent="0.25">
      <c r="A171" s="77"/>
      <c r="B171" s="78"/>
      <c r="C171" s="182"/>
      <c r="D171" s="72"/>
      <c r="E171" s="289"/>
      <c r="F171" s="180"/>
    </row>
    <row r="172" spans="1:6" ht="16.5" customHeight="1" x14ac:dyDescent="0.25">
      <c r="A172" s="77"/>
      <c r="B172" s="78"/>
      <c r="C172" s="182"/>
      <c r="D172" s="72"/>
      <c r="E172" s="289"/>
      <c r="F172" s="180"/>
    </row>
    <row r="173" spans="1:6" ht="16.5" customHeight="1" x14ac:dyDescent="0.25">
      <c r="A173" s="77"/>
      <c r="B173" s="78"/>
      <c r="C173" s="182"/>
      <c r="D173" s="72"/>
      <c r="E173" s="180"/>
      <c r="F173" s="180"/>
    </row>
    <row r="174" spans="1:6" ht="16.5" customHeight="1" x14ac:dyDescent="0.25">
      <c r="A174" s="77"/>
      <c r="B174" s="78"/>
      <c r="C174" s="182"/>
      <c r="D174" s="72"/>
      <c r="E174" s="180"/>
      <c r="F174" s="180"/>
    </row>
    <row r="175" spans="1:6" ht="16.5" customHeight="1" x14ac:dyDescent="0.25">
      <c r="A175" s="77"/>
      <c r="B175" s="78"/>
      <c r="C175" s="182"/>
      <c r="D175" s="72"/>
      <c r="E175" s="180"/>
      <c r="F175" s="180"/>
    </row>
    <row r="176" spans="1:6" ht="16.5" customHeight="1" x14ac:dyDescent="0.25">
      <c r="A176" s="77"/>
      <c r="B176" s="78"/>
      <c r="C176" s="182"/>
      <c r="D176" s="72"/>
      <c r="E176" s="180"/>
      <c r="F176" s="180"/>
    </row>
    <row r="177" spans="1:6" ht="16.5" customHeight="1" x14ac:dyDescent="0.25">
      <c r="A177" s="77"/>
      <c r="B177" s="78"/>
      <c r="C177" s="182"/>
      <c r="D177" s="72"/>
      <c r="E177" s="180"/>
      <c r="F177" s="180"/>
    </row>
    <row r="178" spans="1:6" ht="16.5" customHeight="1" x14ac:dyDescent="0.25">
      <c r="A178" s="77"/>
      <c r="B178" s="78"/>
      <c r="C178" s="182"/>
      <c r="D178" s="72"/>
      <c r="E178" s="180"/>
      <c r="F178" s="180"/>
    </row>
    <row r="179" spans="1:6" ht="16.5" customHeight="1" x14ac:dyDescent="0.25">
      <c r="A179" s="77"/>
      <c r="B179" s="78"/>
      <c r="C179" s="182"/>
      <c r="D179" s="72"/>
      <c r="E179" s="180"/>
      <c r="F179" s="180"/>
    </row>
    <row r="180" spans="1:6" ht="16.5" customHeight="1" x14ac:dyDescent="0.25">
      <c r="A180" s="77"/>
      <c r="B180" s="78"/>
      <c r="C180" s="182"/>
      <c r="D180" s="72"/>
      <c r="E180" s="180"/>
      <c r="F180" s="180"/>
    </row>
    <row r="181" spans="1:6" ht="16.5" customHeight="1" x14ac:dyDescent="0.25">
      <c r="A181" s="77"/>
      <c r="B181" s="78"/>
      <c r="C181" s="182"/>
      <c r="D181" s="72"/>
      <c r="E181" s="180"/>
      <c r="F181" s="180"/>
    </row>
    <row r="182" spans="1:6" ht="16.5" customHeight="1" x14ac:dyDescent="0.25">
      <c r="A182" s="77"/>
      <c r="B182" s="78"/>
      <c r="C182" s="182"/>
      <c r="D182" s="72"/>
      <c r="E182" s="180"/>
      <c r="F182" s="180"/>
    </row>
    <row r="183" spans="1:6" ht="16.5" customHeight="1" x14ac:dyDescent="0.25">
      <c r="A183" s="77"/>
      <c r="B183" s="78"/>
      <c r="C183" s="182"/>
      <c r="D183" s="72"/>
      <c r="E183" s="180"/>
      <c r="F183" s="180"/>
    </row>
    <row r="184" spans="1:6" ht="16.5" customHeight="1" x14ac:dyDescent="0.25">
      <c r="A184" s="77"/>
      <c r="B184" s="78"/>
      <c r="C184" s="182"/>
      <c r="D184" s="72"/>
      <c r="E184" s="180"/>
      <c r="F184" s="180"/>
    </row>
    <row r="185" spans="1:6" ht="16.5" customHeight="1" x14ac:dyDescent="0.25">
      <c r="A185" s="77"/>
      <c r="B185" s="78"/>
      <c r="C185" s="182"/>
      <c r="D185" s="72"/>
      <c r="E185" s="180"/>
      <c r="F185" s="180"/>
    </row>
    <row r="186" spans="1:6" ht="16.5" customHeight="1" x14ac:dyDescent="0.25">
      <c r="A186" s="77"/>
      <c r="B186" s="78"/>
      <c r="C186" s="182"/>
      <c r="D186" s="72"/>
      <c r="E186" s="180"/>
      <c r="F186" s="180"/>
    </row>
    <row r="187" spans="1:6" ht="16.5" customHeight="1" x14ac:dyDescent="0.25">
      <c r="A187" s="77"/>
      <c r="B187" s="78"/>
      <c r="C187" s="182"/>
      <c r="D187" s="72"/>
      <c r="E187" s="180"/>
      <c r="F187" s="180"/>
    </row>
    <row r="188" spans="1:6" ht="16.5" customHeight="1" x14ac:dyDescent="0.25">
      <c r="A188" s="77"/>
      <c r="B188" s="78"/>
      <c r="C188" s="182"/>
      <c r="D188" s="72"/>
      <c r="E188" s="180"/>
      <c r="F188" s="180"/>
    </row>
    <row r="189" spans="1:6" ht="16.5" customHeight="1" x14ac:dyDescent="0.25">
      <c r="A189" s="77"/>
      <c r="B189" s="78"/>
      <c r="C189" s="182"/>
      <c r="D189" s="72"/>
      <c r="E189" s="180"/>
      <c r="F189" s="180"/>
    </row>
    <row r="190" spans="1:6" ht="16.5" customHeight="1" x14ac:dyDescent="0.25">
      <c r="A190" s="77"/>
      <c r="B190" s="78"/>
      <c r="C190" s="182"/>
      <c r="D190" s="72"/>
      <c r="E190" s="180"/>
      <c r="F190" s="180"/>
    </row>
    <row r="191" spans="1:6" ht="16.5" customHeight="1" x14ac:dyDescent="0.25">
      <c r="A191" s="77"/>
      <c r="B191" s="78"/>
      <c r="C191" s="182"/>
      <c r="D191" s="72"/>
      <c r="E191" s="180"/>
      <c r="F191" s="180"/>
    </row>
    <row r="192" spans="1:6" ht="16.5" customHeight="1" x14ac:dyDescent="0.25">
      <c r="A192" s="77"/>
      <c r="B192" s="78"/>
      <c r="C192" s="182"/>
      <c r="D192" s="72"/>
      <c r="E192" s="180"/>
      <c r="F192" s="180"/>
    </row>
    <row r="193" spans="1:6" ht="16.5" customHeight="1" x14ac:dyDescent="0.25">
      <c r="A193" s="480" t="s">
        <v>164</v>
      </c>
      <c r="B193" s="506" t="s">
        <v>165</v>
      </c>
      <c r="C193" s="507"/>
      <c r="D193" s="508"/>
      <c r="E193" s="123" t="str">
        <f>E158</f>
        <v>31/12/2014</v>
      </c>
      <c r="F193" s="124" t="str">
        <f>F158</f>
        <v xml:space="preserve">        01/01/2014</v>
      </c>
    </row>
    <row r="194" spans="1:6" ht="16.5" customHeight="1" x14ac:dyDescent="0.25">
      <c r="A194" s="481"/>
      <c r="B194" s="509"/>
      <c r="C194" s="510"/>
      <c r="D194" s="511"/>
      <c r="E194" s="124" t="s">
        <v>73</v>
      </c>
      <c r="F194" s="124" t="s">
        <v>73</v>
      </c>
    </row>
    <row r="195" spans="1:6" ht="16.5" customHeight="1" x14ac:dyDescent="0.25">
      <c r="A195" s="290"/>
      <c r="B195" s="262" t="s">
        <v>166</v>
      </c>
      <c r="C195" s="291"/>
      <c r="D195" s="292"/>
      <c r="E195" s="293">
        <v>14378700000</v>
      </c>
      <c r="F195" s="293">
        <v>14378700000</v>
      </c>
    </row>
    <row r="196" spans="1:6" ht="16.5" customHeight="1" x14ac:dyDescent="0.25">
      <c r="A196" s="294"/>
      <c r="B196" s="236" t="s">
        <v>167</v>
      </c>
      <c r="C196" s="173"/>
      <c r="D196" s="174"/>
      <c r="E196" s="237">
        <v>105621300000</v>
      </c>
      <c r="F196" s="237">
        <v>105621300000</v>
      </c>
    </row>
    <row r="197" spans="1:6" ht="16.5" customHeight="1" x14ac:dyDescent="0.25">
      <c r="A197" s="469" t="s">
        <v>15</v>
      </c>
      <c r="B197" s="470"/>
      <c r="C197" s="470"/>
      <c r="D197" s="471"/>
      <c r="E197" s="178">
        <v>120000000000</v>
      </c>
      <c r="F197" s="178">
        <v>120000000000</v>
      </c>
    </row>
    <row r="198" spans="1:6" ht="16.5" customHeight="1" x14ac:dyDescent="0.25">
      <c r="A198" s="154"/>
      <c r="B198" s="154"/>
      <c r="C198" s="154"/>
      <c r="D198" s="154"/>
      <c r="E198" s="150"/>
      <c r="F198" s="150"/>
    </row>
    <row r="199" spans="1:6" ht="16.5" customHeight="1" x14ac:dyDescent="0.25">
      <c r="A199" s="480" t="s">
        <v>168</v>
      </c>
      <c r="B199" s="512" t="s">
        <v>169</v>
      </c>
      <c r="C199" s="513"/>
      <c r="D199" s="514"/>
      <c r="E199" s="123" t="str">
        <f>E193</f>
        <v>31/12/2014</v>
      </c>
      <c r="F199" s="124" t="str">
        <f>F193</f>
        <v xml:space="preserve">        01/01/2014</v>
      </c>
    </row>
    <row r="200" spans="1:6" ht="16.5" customHeight="1" x14ac:dyDescent="0.25">
      <c r="A200" s="481"/>
      <c r="B200" s="515"/>
      <c r="C200" s="516"/>
      <c r="D200" s="517"/>
      <c r="E200" s="124" t="s">
        <v>73</v>
      </c>
      <c r="F200" s="124" t="s">
        <v>73</v>
      </c>
    </row>
    <row r="201" spans="1:6" ht="16.5" customHeight="1" x14ac:dyDescent="0.25">
      <c r="A201" s="295"/>
      <c r="B201" s="262" t="s">
        <v>170</v>
      </c>
      <c r="C201" s="291"/>
      <c r="D201" s="292"/>
      <c r="E201" s="293">
        <v>120000000000</v>
      </c>
      <c r="F201" s="293">
        <v>120000000000</v>
      </c>
    </row>
    <row r="202" spans="1:6" ht="16.5" customHeight="1" x14ac:dyDescent="0.25">
      <c r="A202" s="162"/>
      <c r="B202" s="137" t="s">
        <v>171</v>
      </c>
      <c r="C202" s="138"/>
      <c r="D202" s="139"/>
      <c r="E202" s="169"/>
      <c r="F202" s="196">
        <v>0</v>
      </c>
    </row>
    <row r="203" spans="1:6" ht="16.5" customHeight="1" x14ac:dyDescent="0.25">
      <c r="A203" s="171"/>
      <c r="B203" s="236" t="s">
        <v>172</v>
      </c>
      <c r="C203" s="173"/>
      <c r="D203" s="174"/>
      <c r="E203" s="175"/>
      <c r="F203" s="175">
        <v>0</v>
      </c>
    </row>
    <row r="204" spans="1:6" ht="16.5" customHeight="1" x14ac:dyDescent="0.25">
      <c r="A204" s="81"/>
      <c r="B204" s="126" t="s">
        <v>173</v>
      </c>
      <c r="C204" s="151"/>
      <c r="D204" s="152"/>
      <c r="E204" s="178">
        <v>120000000000</v>
      </c>
      <c r="F204" s="178">
        <v>120000000000</v>
      </c>
    </row>
    <row r="205" spans="1:6" ht="16.5" customHeight="1" x14ac:dyDescent="0.25">
      <c r="A205" s="77"/>
      <c r="B205" s="78"/>
      <c r="C205" s="182"/>
      <c r="D205" s="72"/>
      <c r="E205" s="180"/>
      <c r="F205" s="180"/>
    </row>
    <row r="206" spans="1:6" ht="16.5" customHeight="1" x14ac:dyDescent="0.25">
      <c r="A206" s="77" t="s">
        <v>174</v>
      </c>
      <c r="B206" s="181" t="s">
        <v>175</v>
      </c>
      <c r="C206" s="296"/>
      <c r="D206" s="296"/>
      <c r="E206" s="297"/>
      <c r="F206" s="297"/>
    </row>
    <row r="207" spans="1:6" ht="16.5" customHeight="1" x14ac:dyDescent="0.25">
      <c r="A207" s="504">
        <v>14</v>
      </c>
      <c r="B207" s="505" t="s">
        <v>176</v>
      </c>
      <c r="C207" s="505"/>
      <c r="D207" s="505"/>
      <c r="E207" s="124" t="s">
        <v>177</v>
      </c>
      <c r="F207" s="124" t="s">
        <v>178</v>
      </c>
    </row>
    <row r="208" spans="1:6" ht="16.5" customHeight="1" x14ac:dyDescent="0.25">
      <c r="A208" s="504"/>
      <c r="B208" s="505"/>
      <c r="C208" s="505"/>
      <c r="D208" s="505"/>
      <c r="E208" s="124" t="s">
        <v>73</v>
      </c>
      <c r="F208" s="124" t="s">
        <v>73</v>
      </c>
    </row>
    <row r="209" spans="1:6" ht="16.5" customHeight="1" x14ac:dyDescent="0.25">
      <c r="A209" s="227"/>
      <c r="B209" s="228" t="s">
        <v>179</v>
      </c>
      <c r="C209" s="151"/>
      <c r="D209" s="298"/>
      <c r="E209" s="299">
        <v>298953121782</v>
      </c>
      <c r="F209" s="299">
        <v>144198753223</v>
      </c>
    </row>
    <row r="210" spans="1:6" ht="16.5" customHeight="1" x14ac:dyDescent="0.25">
      <c r="A210" s="229"/>
      <c r="B210" s="230"/>
      <c r="C210" s="151"/>
      <c r="D210" s="300"/>
      <c r="E210" s="231"/>
      <c r="F210" s="231"/>
    </row>
    <row r="211" spans="1:6" ht="16.5" customHeight="1" x14ac:dyDescent="0.25">
      <c r="A211" s="488">
        <v>15</v>
      </c>
      <c r="B211" s="506" t="s">
        <v>180</v>
      </c>
      <c r="C211" s="507"/>
      <c r="D211" s="508"/>
      <c r="E211" s="301" t="str">
        <f>E207</f>
        <v>QUÍ 4/2014</v>
      </c>
      <c r="F211" s="301" t="str">
        <f>F207</f>
        <v>QUÍ 4/2013</v>
      </c>
    </row>
    <row r="212" spans="1:6" ht="16.5" customHeight="1" x14ac:dyDescent="0.25">
      <c r="A212" s="489"/>
      <c r="B212" s="509"/>
      <c r="C212" s="510"/>
      <c r="D212" s="511"/>
      <c r="E212" s="124" t="s">
        <v>73</v>
      </c>
      <c r="F212" s="124" t="s">
        <v>73</v>
      </c>
    </row>
    <row r="213" spans="1:6" ht="16.5" customHeight="1" x14ac:dyDescent="0.25">
      <c r="A213" s="227"/>
      <c r="B213" s="228" t="s">
        <v>180</v>
      </c>
      <c r="C213" s="151"/>
      <c r="D213" s="298"/>
      <c r="E213" s="299">
        <v>271142246997</v>
      </c>
      <c r="F213" s="299">
        <v>133904713950</v>
      </c>
    </row>
    <row r="214" spans="1:6" ht="16.5" customHeight="1" x14ac:dyDescent="0.25">
      <c r="A214" s="302"/>
      <c r="B214" s="230"/>
      <c r="C214" s="151"/>
      <c r="D214" s="300"/>
      <c r="E214" s="231"/>
      <c r="F214" s="231"/>
    </row>
    <row r="215" spans="1:6" ht="16.5" customHeight="1" x14ac:dyDescent="0.25">
      <c r="A215" s="488">
        <v>16</v>
      </c>
      <c r="B215" s="506" t="s">
        <v>181</v>
      </c>
      <c r="C215" s="507"/>
      <c r="D215" s="508"/>
      <c r="E215" s="301" t="str">
        <f>E207</f>
        <v>QUÍ 4/2014</v>
      </c>
      <c r="F215" s="301" t="str">
        <f>F207</f>
        <v>QUÍ 4/2013</v>
      </c>
    </row>
    <row r="216" spans="1:6" ht="16.5" customHeight="1" x14ac:dyDescent="0.25">
      <c r="A216" s="489"/>
      <c r="B216" s="509"/>
      <c r="C216" s="510"/>
      <c r="D216" s="511"/>
      <c r="E216" s="124" t="s">
        <v>73</v>
      </c>
      <c r="F216" s="124" t="s">
        <v>73</v>
      </c>
    </row>
    <row r="217" spans="1:6" ht="16.5" customHeight="1" x14ac:dyDescent="0.25">
      <c r="A217" s="227"/>
      <c r="B217" s="228" t="s">
        <v>181</v>
      </c>
      <c r="C217" s="151"/>
      <c r="D217" s="298"/>
      <c r="E217" s="299">
        <v>2539963723</v>
      </c>
      <c r="F217" s="299">
        <v>1854885887</v>
      </c>
    </row>
    <row r="218" spans="1:6" ht="16.5" customHeight="1" x14ac:dyDescent="0.25">
      <c r="A218" s="154"/>
      <c r="B218" s="303"/>
      <c r="C218" s="304"/>
      <c r="D218" s="259"/>
      <c r="E218" s="231"/>
      <c r="F218" s="231"/>
    </row>
    <row r="219" spans="1:6" ht="16.5" customHeight="1" x14ac:dyDescent="0.25">
      <c r="A219" s="488">
        <v>17</v>
      </c>
      <c r="B219" s="490" t="s">
        <v>182</v>
      </c>
      <c r="C219" s="491"/>
      <c r="D219" s="492"/>
      <c r="E219" s="301" t="str">
        <f>E207</f>
        <v>QUÍ 4/2014</v>
      </c>
      <c r="F219" s="301" t="str">
        <f>F207</f>
        <v>QUÍ 4/2013</v>
      </c>
    </row>
    <row r="220" spans="1:6" ht="16.5" customHeight="1" x14ac:dyDescent="0.25">
      <c r="A220" s="489"/>
      <c r="B220" s="493"/>
      <c r="C220" s="494"/>
      <c r="D220" s="495"/>
      <c r="E220" s="124" t="s">
        <v>73</v>
      </c>
      <c r="F220" s="124" t="s">
        <v>73</v>
      </c>
    </row>
    <row r="221" spans="1:6" ht="16.5" customHeight="1" x14ac:dyDescent="0.25">
      <c r="A221" s="227"/>
      <c r="B221" s="228" t="s">
        <v>183</v>
      </c>
      <c r="C221" s="151"/>
      <c r="D221" s="298"/>
      <c r="E221" s="299">
        <v>7093627728</v>
      </c>
      <c r="F221" s="299">
        <v>9794376890</v>
      </c>
    </row>
    <row r="222" spans="1:6" ht="16.5" customHeight="1" x14ac:dyDescent="0.25">
      <c r="A222" s="154"/>
      <c r="B222" s="230"/>
      <c r="C222" s="305"/>
      <c r="D222" s="305"/>
      <c r="E222" s="306"/>
      <c r="F222" s="306"/>
    </row>
    <row r="223" spans="1:6" ht="16.5" customHeight="1" x14ac:dyDescent="0.25">
      <c r="A223" s="496">
        <v>18</v>
      </c>
      <c r="B223" s="498" t="s">
        <v>184</v>
      </c>
      <c r="C223" s="499"/>
      <c r="D223" s="500"/>
      <c r="E223" s="307" t="str">
        <f>E219</f>
        <v>QUÍ 4/2014</v>
      </c>
      <c r="F223" s="307" t="str">
        <f>F219</f>
        <v>QUÍ 4/2013</v>
      </c>
    </row>
    <row r="224" spans="1:6" ht="16.5" customHeight="1" x14ac:dyDescent="0.25">
      <c r="A224" s="497"/>
      <c r="B224" s="501"/>
      <c r="C224" s="502"/>
      <c r="D224" s="503"/>
      <c r="E224" s="308" t="s">
        <v>73</v>
      </c>
      <c r="F224" s="308" t="s">
        <v>73</v>
      </c>
    </row>
    <row r="225" spans="1:6" ht="16.5" customHeight="1" x14ac:dyDescent="0.25">
      <c r="A225" s="261"/>
      <c r="B225" s="309" t="s">
        <v>185</v>
      </c>
      <c r="C225" s="310"/>
      <c r="D225" s="311"/>
      <c r="E225" s="293">
        <v>307488589000</v>
      </c>
      <c r="F225" s="293">
        <v>146602162663</v>
      </c>
    </row>
    <row r="226" spans="1:6" ht="16.5" customHeight="1" x14ac:dyDescent="0.25">
      <c r="A226" s="267"/>
      <c r="B226" s="192" t="s">
        <v>186</v>
      </c>
      <c r="C226" s="312"/>
      <c r="D226" s="313"/>
      <c r="E226" s="196">
        <v>289453844927</v>
      </c>
      <c r="F226" s="196">
        <v>147484976539</v>
      </c>
    </row>
    <row r="227" spans="1:6" ht="16.5" customHeight="1" x14ac:dyDescent="0.25">
      <c r="A227" s="267"/>
      <c r="B227" s="192" t="s">
        <v>187</v>
      </c>
      <c r="C227" s="312"/>
      <c r="D227" s="313"/>
      <c r="E227" s="196">
        <v>18034744073</v>
      </c>
      <c r="F227" s="196">
        <v>-882813876</v>
      </c>
    </row>
    <row r="228" spans="1:6" ht="16.5" customHeight="1" x14ac:dyDescent="0.25">
      <c r="A228" s="267"/>
      <c r="B228" s="192" t="s">
        <v>188</v>
      </c>
      <c r="C228" s="312"/>
      <c r="D228" s="313"/>
      <c r="E228" s="314" t="s">
        <v>189</v>
      </c>
      <c r="F228" s="314" t="s">
        <v>190</v>
      </c>
    </row>
    <row r="229" spans="1:6" ht="16.5" customHeight="1" x14ac:dyDescent="0.25">
      <c r="A229" s="315"/>
      <c r="B229" s="199" t="s">
        <v>191</v>
      </c>
      <c r="C229" s="316"/>
      <c r="D229" s="317"/>
      <c r="E229" s="318">
        <v>3967643696.0599999</v>
      </c>
      <c r="F229" s="148">
        <v>-220703469</v>
      </c>
    </row>
    <row r="230" spans="1:6" ht="16.5" customHeight="1" x14ac:dyDescent="0.25">
      <c r="A230" s="80"/>
      <c r="B230" s="225"/>
      <c r="C230" s="319"/>
      <c r="D230" s="320"/>
      <c r="E230" s="180"/>
      <c r="F230" s="180"/>
    </row>
    <row r="231" spans="1:6" ht="16.5" customHeight="1" x14ac:dyDescent="0.25">
      <c r="A231" s="80"/>
      <c r="B231" s="225"/>
      <c r="C231" s="319"/>
      <c r="D231" s="320"/>
      <c r="E231" s="180"/>
      <c r="F231" s="180"/>
    </row>
    <row r="232" spans="1:6" ht="16.5" customHeight="1" x14ac:dyDescent="0.25">
      <c r="A232" s="80"/>
      <c r="B232" s="225"/>
      <c r="C232" s="319"/>
      <c r="D232" s="320"/>
      <c r="E232" s="180"/>
      <c r="F232" s="180"/>
    </row>
    <row r="233" spans="1:6" ht="16.5" customHeight="1" x14ac:dyDescent="0.25">
      <c r="A233" s="80"/>
      <c r="B233" s="225"/>
      <c r="C233" s="319"/>
      <c r="D233" s="320"/>
      <c r="E233" s="180"/>
      <c r="F233" s="180"/>
    </row>
    <row r="234" spans="1:6" ht="16.5" customHeight="1" x14ac:dyDescent="0.25">
      <c r="A234" s="80"/>
      <c r="B234" s="225"/>
      <c r="C234" s="319"/>
      <c r="D234" s="320"/>
      <c r="E234" s="180"/>
      <c r="F234" s="180"/>
    </row>
    <row r="235" spans="1:6" ht="16.5" customHeight="1" x14ac:dyDescent="0.25">
      <c r="A235" s="80"/>
      <c r="B235" s="225"/>
      <c r="C235" s="319"/>
      <c r="D235" s="320"/>
      <c r="E235" s="180"/>
      <c r="F235" s="180"/>
    </row>
    <row r="236" spans="1:6" ht="16.5" customHeight="1" x14ac:dyDescent="0.25">
      <c r="A236" s="77" t="s">
        <v>192</v>
      </c>
      <c r="B236" s="181" t="s">
        <v>193</v>
      </c>
      <c r="C236" s="182"/>
      <c r="D236" s="72"/>
      <c r="E236" s="180"/>
      <c r="F236" s="180"/>
    </row>
    <row r="237" spans="1:6" ht="16.5" customHeight="1" x14ac:dyDescent="0.25">
      <c r="A237" s="77" t="s">
        <v>69</v>
      </c>
      <c r="B237" s="181" t="s">
        <v>194</v>
      </c>
      <c r="C237" s="321"/>
      <c r="D237" s="322"/>
      <c r="E237" s="323"/>
      <c r="F237" s="323"/>
    </row>
    <row r="238" spans="1:6" ht="16.5" customHeight="1" x14ac:dyDescent="0.25">
      <c r="A238" s="77" t="s">
        <v>94</v>
      </c>
      <c r="B238" s="78" t="s">
        <v>195</v>
      </c>
      <c r="C238" s="324"/>
      <c r="D238" s="325"/>
      <c r="E238" s="323"/>
      <c r="F238" s="323"/>
    </row>
    <row r="239" spans="1:6" ht="16.5" customHeight="1" x14ac:dyDescent="0.25">
      <c r="A239" s="472" t="s">
        <v>196</v>
      </c>
      <c r="B239" s="474" t="s">
        <v>197</v>
      </c>
      <c r="C239" s="475"/>
      <c r="D239" s="476"/>
      <c r="E239" s="123" t="str">
        <f>E199</f>
        <v>31/12/2014</v>
      </c>
      <c r="F239" s="124" t="str">
        <f>F199</f>
        <v xml:space="preserve">        01/01/2014</v>
      </c>
    </row>
    <row r="240" spans="1:6" ht="16.5" customHeight="1" x14ac:dyDescent="0.25">
      <c r="A240" s="473"/>
      <c r="B240" s="477"/>
      <c r="C240" s="478"/>
      <c r="D240" s="479"/>
      <c r="E240" s="276" t="s">
        <v>73</v>
      </c>
      <c r="F240" s="276" t="s">
        <v>73</v>
      </c>
    </row>
    <row r="241" spans="1:6" ht="16.5" customHeight="1" x14ac:dyDescent="0.25">
      <c r="A241" s="290"/>
      <c r="B241" s="262" t="s">
        <v>197</v>
      </c>
      <c r="C241" s="326"/>
      <c r="D241" s="292"/>
      <c r="E241" s="293">
        <v>403523331019</v>
      </c>
      <c r="F241" s="293">
        <v>164313362777</v>
      </c>
    </row>
    <row r="242" spans="1:6" ht="16.5" customHeight="1" x14ac:dyDescent="0.25">
      <c r="A242" s="302"/>
      <c r="B242" s="230"/>
      <c r="C242" s="230"/>
      <c r="D242" s="156"/>
      <c r="E242" s="231"/>
      <c r="F242" s="231"/>
    </row>
    <row r="243" spans="1:6" ht="16.5" customHeight="1" x14ac:dyDescent="0.25">
      <c r="A243" s="457" t="s">
        <v>198</v>
      </c>
      <c r="B243" s="464" t="s">
        <v>199</v>
      </c>
      <c r="C243" s="465"/>
      <c r="D243" s="465"/>
      <c r="E243" s="123" t="str">
        <f>E239</f>
        <v>31/12/2014</v>
      </c>
      <c r="F243" s="124" t="str">
        <f>F239</f>
        <v xml:space="preserve">        01/01/2014</v>
      </c>
    </row>
    <row r="244" spans="1:6" ht="16.5" customHeight="1" x14ac:dyDescent="0.25">
      <c r="A244" s="457"/>
      <c r="B244" s="464"/>
      <c r="C244" s="465"/>
      <c r="D244" s="465"/>
      <c r="E244" s="124" t="s">
        <v>73</v>
      </c>
      <c r="F244" s="124" t="s">
        <v>73</v>
      </c>
    </row>
    <row r="245" spans="1:6" ht="16.5" customHeight="1" x14ac:dyDescent="0.25">
      <c r="A245" s="81"/>
      <c r="B245" s="228" t="s">
        <v>199</v>
      </c>
      <c r="C245" s="303"/>
      <c r="D245" s="327"/>
      <c r="E245" s="328">
        <v>165888573971</v>
      </c>
      <c r="F245" s="328">
        <v>123399806345</v>
      </c>
    </row>
    <row r="246" spans="1:6" ht="16.5" customHeight="1" x14ac:dyDescent="0.25">
      <c r="A246" s="154"/>
      <c r="B246" s="230"/>
      <c r="C246" s="303"/>
      <c r="D246" s="303"/>
      <c r="E246" s="329"/>
      <c r="F246" s="329"/>
    </row>
    <row r="247" spans="1:6" ht="16.5" customHeight="1" x14ac:dyDescent="0.25">
      <c r="A247" s="457" t="s">
        <v>200</v>
      </c>
      <c r="B247" s="464" t="s">
        <v>201</v>
      </c>
      <c r="C247" s="465"/>
      <c r="D247" s="466"/>
      <c r="E247" s="123" t="str">
        <f>E243</f>
        <v>31/12/2014</v>
      </c>
      <c r="F247" s="124" t="str">
        <f>F243</f>
        <v xml:space="preserve">        01/01/2014</v>
      </c>
    </row>
    <row r="248" spans="1:6" ht="16.5" customHeight="1" x14ac:dyDescent="0.25">
      <c r="A248" s="457"/>
      <c r="B248" s="464"/>
      <c r="C248" s="465"/>
      <c r="D248" s="466"/>
      <c r="E248" s="124" t="s">
        <v>73</v>
      </c>
      <c r="F248" s="124" t="s">
        <v>73</v>
      </c>
    </row>
    <row r="249" spans="1:6" ht="16.5" customHeight="1" x14ac:dyDescent="0.25">
      <c r="A249" s="81"/>
      <c r="B249" s="228" t="s">
        <v>201</v>
      </c>
      <c r="C249" s="230"/>
      <c r="D249" s="152"/>
      <c r="E249" s="328">
        <v>285136246</v>
      </c>
      <c r="F249" s="328">
        <v>670601216</v>
      </c>
    </row>
    <row r="250" spans="1:6" ht="16.5" customHeight="1" x14ac:dyDescent="0.25">
      <c r="A250" s="154"/>
      <c r="B250" s="230"/>
      <c r="C250" s="230"/>
      <c r="D250" s="156"/>
      <c r="E250" s="329"/>
      <c r="F250" s="329"/>
    </row>
    <row r="251" spans="1:6" ht="16.5" customHeight="1" x14ac:dyDescent="0.25">
      <c r="A251" s="480" t="s">
        <v>202</v>
      </c>
      <c r="B251" s="482" t="s">
        <v>203</v>
      </c>
      <c r="C251" s="483"/>
      <c r="D251" s="484"/>
      <c r="E251" s="123" t="str">
        <f>E247</f>
        <v>31/12/2014</v>
      </c>
      <c r="F251" s="124" t="str">
        <f>F247</f>
        <v xml:space="preserve">        01/01/2014</v>
      </c>
    </row>
    <row r="252" spans="1:6" ht="16.5" customHeight="1" x14ac:dyDescent="0.25">
      <c r="A252" s="481"/>
      <c r="B252" s="485"/>
      <c r="C252" s="486"/>
      <c r="D252" s="487"/>
      <c r="E252" s="124" t="s">
        <v>73</v>
      </c>
      <c r="F252" s="124" t="s">
        <v>73</v>
      </c>
    </row>
    <row r="253" spans="1:6" ht="16.5" customHeight="1" x14ac:dyDescent="0.25">
      <c r="A253" s="330"/>
      <c r="B253" s="262" t="s">
        <v>204</v>
      </c>
      <c r="C253" s="331"/>
      <c r="D253" s="332"/>
      <c r="E253" s="293">
        <v>9839771146</v>
      </c>
      <c r="F253" s="293">
        <v>8350659634</v>
      </c>
    </row>
    <row r="254" spans="1:6" ht="16.5" customHeight="1" x14ac:dyDescent="0.25">
      <c r="A254" s="333"/>
      <c r="B254" s="236" t="s">
        <v>205</v>
      </c>
      <c r="C254" s="334"/>
      <c r="D254" s="174"/>
      <c r="E254" s="293">
        <v>389241598</v>
      </c>
      <c r="F254" s="237">
        <v>455671284</v>
      </c>
    </row>
    <row r="255" spans="1:6" ht="16.5" customHeight="1" x14ac:dyDescent="0.25">
      <c r="A255" s="469" t="s">
        <v>15</v>
      </c>
      <c r="B255" s="470"/>
      <c r="C255" s="470"/>
      <c r="D255" s="471"/>
      <c r="E255" s="245">
        <v>10229012744</v>
      </c>
      <c r="F255" s="178">
        <v>8806330918</v>
      </c>
    </row>
    <row r="256" spans="1:6" ht="16.5" customHeight="1" x14ac:dyDescent="0.25">
      <c r="A256" s="154"/>
      <c r="B256" s="154"/>
      <c r="C256" s="154"/>
      <c r="D256" s="154"/>
      <c r="E256" s="150"/>
      <c r="F256" s="150"/>
    </row>
    <row r="257" spans="1:6" ht="16.5" customHeight="1" x14ac:dyDescent="0.25">
      <c r="A257" s="472" t="s">
        <v>206</v>
      </c>
      <c r="B257" s="474" t="s">
        <v>207</v>
      </c>
      <c r="C257" s="475"/>
      <c r="D257" s="476"/>
      <c r="E257" s="123" t="str">
        <f>E251</f>
        <v>31/12/2014</v>
      </c>
      <c r="F257" s="124" t="str">
        <f>F251</f>
        <v xml:space="preserve">        01/01/2014</v>
      </c>
    </row>
    <row r="258" spans="1:6" ht="16.5" customHeight="1" x14ac:dyDescent="0.25">
      <c r="A258" s="473"/>
      <c r="B258" s="477"/>
      <c r="C258" s="478"/>
      <c r="D258" s="479"/>
      <c r="E258" s="232" t="s">
        <v>73</v>
      </c>
      <c r="F258" s="232" t="s">
        <v>73</v>
      </c>
    </row>
    <row r="259" spans="1:6" ht="16.5" customHeight="1" x14ac:dyDescent="0.25">
      <c r="A259" s="295"/>
      <c r="B259" s="228" t="s">
        <v>207</v>
      </c>
      <c r="C259" s="230"/>
      <c r="D259" s="152"/>
      <c r="E259" s="335">
        <v>300683622</v>
      </c>
      <c r="F259" s="335">
        <v>300683622</v>
      </c>
    </row>
    <row r="260" spans="1:6" ht="16.5" customHeight="1" x14ac:dyDescent="0.25">
      <c r="A260" s="154"/>
      <c r="B260" s="230"/>
      <c r="C260" s="230"/>
      <c r="D260" s="156"/>
      <c r="E260" s="329"/>
      <c r="F260" s="329"/>
    </row>
    <row r="261" spans="1:6" ht="16.5" customHeight="1" x14ac:dyDescent="0.25">
      <c r="A261" s="480" t="s">
        <v>208</v>
      </c>
      <c r="B261" s="482" t="s">
        <v>209</v>
      </c>
      <c r="C261" s="483"/>
      <c r="D261" s="484"/>
      <c r="E261" s="123" t="str">
        <f>E257</f>
        <v>31/12/2014</v>
      </c>
      <c r="F261" s="124" t="str">
        <f>F257</f>
        <v xml:space="preserve">        01/01/2014</v>
      </c>
    </row>
    <row r="262" spans="1:6" ht="16.5" customHeight="1" x14ac:dyDescent="0.25">
      <c r="A262" s="481"/>
      <c r="B262" s="485"/>
      <c r="C262" s="486"/>
      <c r="D262" s="487"/>
      <c r="E262" s="232" t="s">
        <v>73</v>
      </c>
      <c r="F262" s="232" t="s">
        <v>73</v>
      </c>
    </row>
    <row r="263" spans="1:6" ht="16.5" customHeight="1" x14ac:dyDescent="0.25">
      <c r="A263" s="158"/>
      <c r="B263" s="262" t="s">
        <v>210</v>
      </c>
      <c r="C263" s="326"/>
      <c r="D263" s="292"/>
      <c r="E263" s="336">
        <v>31747500000</v>
      </c>
      <c r="F263" s="293">
        <v>31747500000</v>
      </c>
    </row>
    <row r="264" spans="1:6" ht="16.5" customHeight="1" x14ac:dyDescent="0.25">
      <c r="A264" s="162"/>
      <c r="B264" s="137" t="s">
        <v>211</v>
      </c>
      <c r="C264" s="144"/>
      <c r="D264" s="139"/>
      <c r="E264" s="336">
        <v>18950000000</v>
      </c>
      <c r="F264" s="196">
        <v>18950000000</v>
      </c>
    </row>
    <row r="265" spans="1:6" ht="16.5" customHeight="1" x14ac:dyDescent="0.25">
      <c r="A265" s="162"/>
      <c r="B265" s="137" t="s">
        <v>212</v>
      </c>
      <c r="C265" s="144"/>
      <c r="D265" s="139"/>
      <c r="E265" s="336">
        <v>0</v>
      </c>
      <c r="F265" s="196"/>
    </row>
    <row r="266" spans="1:6" ht="16.5" customHeight="1" x14ac:dyDescent="0.25">
      <c r="A266" s="162"/>
      <c r="B266" s="137" t="s">
        <v>213</v>
      </c>
      <c r="C266" s="144"/>
      <c r="D266" s="139"/>
      <c r="E266" s="336"/>
      <c r="F266" s="196">
        <v>5753310000</v>
      </c>
    </row>
    <row r="267" spans="1:6" ht="16.5" customHeight="1" x14ac:dyDescent="0.25">
      <c r="A267" s="171"/>
      <c r="B267" s="272" t="s">
        <v>214</v>
      </c>
      <c r="C267" s="337"/>
      <c r="D267" s="338"/>
      <c r="E267" s="336">
        <v>11220000000</v>
      </c>
      <c r="F267" s="339">
        <v>10200000000</v>
      </c>
    </row>
    <row r="268" spans="1:6" ht="16.5" customHeight="1" x14ac:dyDescent="0.25">
      <c r="A268" s="469" t="s">
        <v>15</v>
      </c>
      <c r="B268" s="470"/>
      <c r="C268" s="470"/>
      <c r="D268" s="471"/>
      <c r="E268" s="178">
        <v>61917500000</v>
      </c>
      <c r="F268" s="178">
        <v>66650810000</v>
      </c>
    </row>
    <row r="269" spans="1:6" ht="16.5" customHeight="1" x14ac:dyDescent="0.25">
      <c r="A269" s="202"/>
      <c r="B269" s="202"/>
      <c r="C269" s="202"/>
      <c r="D269" s="202"/>
      <c r="E269" s="224"/>
      <c r="F269" s="224"/>
    </row>
    <row r="270" spans="1:6" ht="16.5" customHeight="1" x14ac:dyDescent="0.25">
      <c r="A270" s="77"/>
      <c r="B270" s="77"/>
      <c r="C270" s="77"/>
      <c r="D270" s="77"/>
      <c r="E270" s="180"/>
      <c r="F270" s="180"/>
    </row>
    <row r="271" spans="1:6" ht="16.5" customHeight="1" x14ac:dyDescent="0.25">
      <c r="A271" s="77"/>
      <c r="B271" s="77"/>
      <c r="C271" s="77"/>
      <c r="D271" s="77"/>
      <c r="E271" s="180"/>
      <c r="F271" s="180"/>
    </row>
    <row r="272" spans="1:6" ht="16.5" customHeight="1" x14ac:dyDescent="0.25">
      <c r="A272" s="77"/>
      <c r="B272" s="77"/>
      <c r="C272" s="77"/>
      <c r="D272" s="77"/>
      <c r="E272" s="180"/>
      <c r="F272" s="180"/>
    </row>
    <row r="273" spans="1:6" ht="16.5" customHeight="1" x14ac:dyDescent="0.25">
      <c r="A273" s="77"/>
      <c r="B273" s="77"/>
      <c r="C273" s="77"/>
      <c r="D273" s="77"/>
      <c r="E273" s="180"/>
      <c r="F273" s="180"/>
    </row>
    <row r="274" spans="1:6" ht="16.5" customHeight="1" x14ac:dyDescent="0.25">
      <c r="A274" s="77"/>
      <c r="B274" s="77"/>
      <c r="C274" s="77"/>
      <c r="D274" s="77"/>
      <c r="E274" s="180"/>
      <c r="F274" s="180"/>
    </row>
    <row r="275" spans="1:6" ht="16.5" customHeight="1" x14ac:dyDescent="0.25">
      <c r="A275" s="77"/>
      <c r="B275" s="77"/>
      <c r="C275" s="77"/>
      <c r="D275" s="77"/>
      <c r="E275" s="180"/>
      <c r="F275" s="180"/>
    </row>
    <row r="276" spans="1:6" ht="16.5" customHeight="1" x14ac:dyDescent="0.25">
      <c r="A276" s="77"/>
      <c r="B276" s="77"/>
      <c r="C276" s="77"/>
      <c r="D276" s="77"/>
      <c r="E276" s="180"/>
      <c r="F276" s="180"/>
    </row>
    <row r="277" spans="1:6" ht="16.5" customHeight="1" x14ac:dyDescent="0.25">
      <c r="A277" s="77"/>
      <c r="B277" s="77"/>
      <c r="C277" s="77"/>
      <c r="D277" s="77"/>
      <c r="E277" s="180"/>
      <c r="F277" s="180"/>
    </row>
    <row r="278" spans="1:6" ht="16.5" customHeight="1" x14ac:dyDescent="0.25">
      <c r="A278" s="340"/>
      <c r="B278" s="340"/>
      <c r="C278" s="340"/>
      <c r="D278" s="340"/>
      <c r="E278" s="210"/>
      <c r="F278" s="210"/>
    </row>
    <row r="279" spans="1:6" ht="16.5" customHeight="1" x14ac:dyDescent="0.25">
      <c r="A279" s="457" t="s">
        <v>215</v>
      </c>
      <c r="B279" s="457" t="s">
        <v>216</v>
      </c>
      <c r="C279" s="457"/>
      <c r="D279" s="457" t="s">
        <v>217</v>
      </c>
      <c r="E279" s="123" t="str">
        <f>E261</f>
        <v>31/12/2014</v>
      </c>
      <c r="F279" s="124" t="str">
        <f>F261</f>
        <v xml:space="preserve">        01/01/2014</v>
      </c>
    </row>
    <row r="280" spans="1:6" ht="16.5" customHeight="1" x14ac:dyDescent="0.25">
      <c r="A280" s="457"/>
      <c r="B280" s="457"/>
      <c r="C280" s="457"/>
      <c r="D280" s="457"/>
      <c r="E280" s="124" t="s">
        <v>73</v>
      </c>
      <c r="F280" s="124" t="s">
        <v>73</v>
      </c>
    </row>
    <row r="281" spans="1:6" ht="33" customHeight="1" x14ac:dyDescent="0.25">
      <c r="A281" s="295"/>
      <c r="B281" s="467" t="s">
        <v>218</v>
      </c>
      <c r="C281" s="468"/>
      <c r="D281" s="341">
        <v>0.3402</v>
      </c>
      <c r="E281" s="293">
        <v>2721360000</v>
      </c>
      <c r="F281" s="293">
        <v>2721360000</v>
      </c>
    </row>
    <row r="282" spans="1:6" ht="16.5" customHeight="1" x14ac:dyDescent="0.25">
      <c r="A282" s="342"/>
      <c r="B282" s="137" t="s">
        <v>213</v>
      </c>
      <c r="C282" s="343"/>
      <c r="D282" s="344"/>
      <c r="E282" s="345">
        <v>1165980000</v>
      </c>
      <c r="F282" s="196"/>
    </row>
    <row r="283" spans="1:6" ht="16.5" customHeight="1" x14ac:dyDescent="0.25">
      <c r="A283" s="171"/>
      <c r="B283" s="333" t="s">
        <v>219</v>
      </c>
      <c r="C283" s="333"/>
      <c r="D283" s="346">
        <v>0.28999999999999998</v>
      </c>
      <c r="E283" s="237">
        <v>109858035</v>
      </c>
      <c r="F283" s="339">
        <v>109858035</v>
      </c>
    </row>
    <row r="284" spans="1:6" ht="16.5" customHeight="1" x14ac:dyDescent="0.25">
      <c r="A284" s="469" t="s">
        <v>15</v>
      </c>
      <c r="B284" s="470"/>
      <c r="C284" s="470"/>
      <c r="D284" s="471"/>
      <c r="E284" s="245">
        <v>3997198035</v>
      </c>
      <c r="F284" s="245">
        <v>2831218035</v>
      </c>
    </row>
    <row r="285" spans="1:6" ht="16.5" customHeight="1" x14ac:dyDescent="0.25">
      <c r="A285" s="154"/>
      <c r="B285" s="154"/>
      <c r="C285" s="154"/>
      <c r="D285" s="154"/>
      <c r="E285" s="150"/>
      <c r="F285" s="150"/>
    </row>
    <row r="286" spans="1:6" ht="16.5" customHeight="1" x14ac:dyDescent="0.25">
      <c r="A286" s="472" t="s">
        <v>220</v>
      </c>
      <c r="B286" s="474" t="s">
        <v>221</v>
      </c>
      <c r="C286" s="475"/>
      <c r="D286" s="476"/>
      <c r="E286" s="123" t="str">
        <f>E279</f>
        <v>31/12/2014</v>
      </c>
      <c r="F286" s="124" t="str">
        <f>F279</f>
        <v xml:space="preserve">        01/01/2014</v>
      </c>
    </row>
    <row r="287" spans="1:6" ht="16.5" customHeight="1" x14ac:dyDescent="0.25">
      <c r="A287" s="473"/>
      <c r="B287" s="477"/>
      <c r="C287" s="478"/>
      <c r="D287" s="479"/>
      <c r="E287" s="232" t="s">
        <v>73</v>
      </c>
      <c r="F287" s="232" t="s">
        <v>73</v>
      </c>
    </row>
    <row r="288" spans="1:6" ht="16.5" customHeight="1" x14ac:dyDescent="0.25">
      <c r="A288" s="290"/>
      <c r="B288" s="262" t="s">
        <v>221</v>
      </c>
      <c r="C288" s="326"/>
      <c r="D288" s="292"/>
      <c r="E288" s="293">
        <v>343544679108</v>
      </c>
      <c r="F288" s="293">
        <v>153444737851</v>
      </c>
    </row>
    <row r="289" spans="1:6" ht="16.5" customHeight="1" x14ac:dyDescent="0.25">
      <c r="A289" s="302"/>
      <c r="B289" s="230"/>
      <c r="C289" s="230"/>
      <c r="D289" s="156"/>
      <c r="E289" s="231"/>
      <c r="F289" s="231"/>
    </row>
    <row r="290" spans="1:6" ht="16.5" customHeight="1" x14ac:dyDescent="0.25">
      <c r="A290" s="457" t="s">
        <v>222</v>
      </c>
      <c r="B290" s="464" t="s">
        <v>223</v>
      </c>
      <c r="C290" s="465"/>
      <c r="D290" s="465"/>
      <c r="E290" s="123" t="str">
        <f>E286</f>
        <v>31/12/2014</v>
      </c>
      <c r="F290" s="124" t="s">
        <v>72</v>
      </c>
    </row>
    <row r="291" spans="1:6" ht="16.5" customHeight="1" x14ac:dyDescent="0.25">
      <c r="A291" s="457"/>
      <c r="B291" s="464"/>
      <c r="C291" s="465"/>
      <c r="D291" s="465"/>
      <c r="E291" s="124" t="s">
        <v>73</v>
      </c>
      <c r="F291" s="124" t="s">
        <v>73</v>
      </c>
    </row>
    <row r="292" spans="1:6" ht="16.5" customHeight="1" x14ac:dyDescent="0.25">
      <c r="A292" s="81"/>
      <c r="B292" s="228" t="s">
        <v>223</v>
      </c>
      <c r="C292" s="303"/>
      <c r="D292" s="327"/>
      <c r="E292" s="328">
        <v>137472330486</v>
      </c>
      <c r="F292" s="328">
        <v>33348311611</v>
      </c>
    </row>
    <row r="293" spans="1:6" ht="16.5" customHeight="1" x14ac:dyDescent="0.25">
      <c r="A293" s="154"/>
      <c r="B293" s="230"/>
      <c r="C293" s="303"/>
      <c r="D293" s="303"/>
      <c r="E293" s="329"/>
      <c r="F293" s="329"/>
    </row>
    <row r="294" spans="1:6" ht="16.5" customHeight="1" x14ac:dyDescent="0.25">
      <c r="A294" s="457" t="s">
        <v>224</v>
      </c>
      <c r="B294" s="464" t="s">
        <v>225</v>
      </c>
      <c r="C294" s="465"/>
      <c r="D294" s="466"/>
      <c r="E294" s="124" t="str">
        <f>E223</f>
        <v>QUÍ 4/2014</v>
      </c>
      <c r="F294" s="124" t="str">
        <f>F223</f>
        <v>QUÍ 4/2013</v>
      </c>
    </row>
    <row r="295" spans="1:6" ht="16.5" customHeight="1" x14ac:dyDescent="0.25">
      <c r="A295" s="457"/>
      <c r="B295" s="464"/>
      <c r="C295" s="465"/>
      <c r="D295" s="466"/>
      <c r="E295" s="124" t="s">
        <v>73</v>
      </c>
      <c r="F295" s="124" t="s">
        <v>73</v>
      </c>
    </row>
    <row r="296" spans="1:6" ht="16.5" customHeight="1" x14ac:dyDescent="0.25">
      <c r="A296" s="81"/>
      <c r="B296" s="228" t="s">
        <v>225</v>
      </c>
      <c r="C296" s="230"/>
      <c r="D296" s="152"/>
      <c r="E296" s="328">
        <v>8324290595</v>
      </c>
      <c r="F296" s="328">
        <v>3324594836</v>
      </c>
    </row>
    <row r="297" spans="1:6" ht="16.5" customHeight="1" x14ac:dyDescent="0.25">
      <c r="A297" s="202"/>
      <c r="B297" s="204"/>
      <c r="C297" s="204"/>
      <c r="D297" s="347"/>
      <c r="E297" s="348"/>
      <c r="F297" s="348"/>
    </row>
    <row r="298" spans="1:6" ht="16.5" customHeight="1" x14ac:dyDescent="0.25">
      <c r="A298" s="457" t="s">
        <v>226</v>
      </c>
      <c r="B298" s="464" t="s">
        <v>227</v>
      </c>
      <c r="C298" s="465"/>
      <c r="D298" s="465"/>
      <c r="E298" s="124" t="str">
        <f>E294</f>
        <v>QUÍ 4/2014</v>
      </c>
      <c r="F298" s="124" t="str">
        <f>F294</f>
        <v>QUÍ 4/2013</v>
      </c>
    </row>
    <row r="299" spans="1:6" ht="16.5" customHeight="1" x14ac:dyDescent="0.25">
      <c r="A299" s="457"/>
      <c r="B299" s="464"/>
      <c r="C299" s="465"/>
      <c r="D299" s="465"/>
      <c r="E299" s="124" t="s">
        <v>73</v>
      </c>
      <c r="F299" s="124" t="s">
        <v>73</v>
      </c>
    </row>
    <row r="300" spans="1:6" ht="16.5" customHeight="1" x14ac:dyDescent="0.25">
      <c r="A300" s="81"/>
      <c r="B300" s="228" t="s">
        <v>227</v>
      </c>
      <c r="C300" s="303"/>
      <c r="D300" s="327"/>
      <c r="E300" s="328">
        <v>2893679607</v>
      </c>
      <c r="F300" s="328">
        <v>461290863</v>
      </c>
    </row>
    <row r="301" spans="1:6" ht="16.5" customHeight="1" x14ac:dyDescent="0.25">
      <c r="A301" s="154"/>
      <c r="B301" s="230"/>
      <c r="C301" s="303"/>
      <c r="D301" s="303"/>
      <c r="E301" s="329"/>
      <c r="F301" s="329"/>
    </row>
    <row r="302" spans="1:6" ht="16.5" customHeight="1" x14ac:dyDescent="0.25">
      <c r="A302" s="457" t="s">
        <v>228</v>
      </c>
      <c r="B302" s="458" t="s">
        <v>229</v>
      </c>
      <c r="C302" s="458"/>
      <c r="D302" s="458"/>
      <c r="E302" s="124" t="str">
        <f>E298</f>
        <v>QUÍ 4/2014</v>
      </c>
      <c r="F302" s="124" t="str">
        <f>F298</f>
        <v>QUÍ 4/2013</v>
      </c>
    </row>
    <row r="303" spans="1:6" ht="16.5" customHeight="1" x14ac:dyDescent="0.25">
      <c r="A303" s="457"/>
      <c r="B303" s="458"/>
      <c r="C303" s="458"/>
      <c r="D303" s="458"/>
      <c r="E303" s="124" t="s">
        <v>73</v>
      </c>
      <c r="F303" s="124" t="s">
        <v>73</v>
      </c>
    </row>
    <row r="304" spans="1:6" ht="16.5" customHeight="1" x14ac:dyDescent="0.25">
      <c r="A304" s="81"/>
      <c r="B304" s="459" t="s">
        <v>229</v>
      </c>
      <c r="C304" s="459"/>
      <c r="D304" s="459"/>
      <c r="E304" s="328">
        <v>13172730</v>
      </c>
      <c r="F304" s="328">
        <v>23454544</v>
      </c>
    </row>
    <row r="305" spans="1:6" ht="16.5" customHeight="1" x14ac:dyDescent="0.25">
      <c r="A305" s="77"/>
      <c r="B305" s="349"/>
      <c r="C305" s="349"/>
      <c r="D305" s="460" t="s">
        <v>230</v>
      </c>
      <c r="E305" s="460"/>
      <c r="F305" s="460"/>
    </row>
    <row r="306" spans="1:6" ht="16.5" customHeight="1" x14ac:dyDescent="0.25">
      <c r="A306" s="77"/>
      <c r="B306" s="350"/>
      <c r="C306" s="350"/>
      <c r="D306" s="461" t="s">
        <v>0</v>
      </c>
      <c r="E306" s="461"/>
      <c r="F306" s="461"/>
    </row>
    <row r="307" spans="1:6" ht="16.5" customHeight="1" x14ac:dyDescent="0.25">
      <c r="A307" s="77"/>
      <c r="B307" s="351" t="s">
        <v>231</v>
      </c>
      <c r="C307" s="462" t="s">
        <v>232</v>
      </c>
      <c r="D307" s="462"/>
      <c r="E307" s="463" t="s">
        <v>233</v>
      </c>
      <c r="F307" s="463"/>
    </row>
    <row r="308" spans="1:6" ht="16.5" customHeight="1" x14ac:dyDescent="0.25">
      <c r="A308" s="114"/>
      <c r="B308" s="77"/>
      <c r="C308" s="78"/>
      <c r="D308" s="226"/>
      <c r="E308" s="180"/>
      <c r="F308" s="180"/>
    </row>
    <row r="309" spans="1:6" ht="16.5" customHeight="1" x14ac:dyDescent="0.25">
      <c r="A309" s="114"/>
      <c r="B309" s="77"/>
      <c r="C309" s="78"/>
      <c r="D309" s="226"/>
      <c r="E309" s="180"/>
      <c r="F309" s="180"/>
    </row>
    <row r="310" spans="1:6" ht="16.5" customHeight="1" x14ac:dyDescent="0.25">
      <c r="A310" s="114"/>
      <c r="B310" s="77"/>
      <c r="C310" s="78"/>
      <c r="D310" s="226"/>
      <c r="E310" s="180"/>
      <c r="F310" s="180"/>
    </row>
    <row r="311" spans="1:6" ht="16.5" customHeight="1" x14ac:dyDescent="0.25">
      <c r="A311" s="114"/>
      <c r="B311" s="77"/>
      <c r="C311" s="78"/>
      <c r="D311" s="226"/>
      <c r="E311" s="180"/>
      <c r="F311" s="180"/>
    </row>
    <row r="312" spans="1:6" ht="16.5" customHeight="1" x14ac:dyDescent="0.25">
      <c r="A312" s="114"/>
      <c r="B312" s="77"/>
      <c r="C312" s="78"/>
      <c r="D312" s="226"/>
      <c r="E312" s="180"/>
      <c r="F312" s="180"/>
    </row>
    <row r="313" spans="1:6" ht="16.5" customHeight="1" x14ac:dyDescent="0.25">
      <c r="A313" s="114"/>
      <c r="B313" s="77" t="s">
        <v>234</v>
      </c>
      <c r="C313" s="454" t="s">
        <v>235</v>
      </c>
      <c r="D313" s="454"/>
      <c r="E313" s="456" t="s">
        <v>236</v>
      </c>
      <c r="F313" s="456"/>
    </row>
  </sheetData>
  <mergeCells count="85">
    <mergeCell ref="A33:A34"/>
    <mergeCell ref="B33:D34"/>
    <mergeCell ref="E5:F5"/>
    <mergeCell ref="A7:F7"/>
    <mergeCell ref="A10:A11"/>
    <mergeCell ref="B10:D11"/>
    <mergeCell ref="A31:D31"/>
    <mergeCell ref="A37:A38"/>
    <mergeCell ref="B37:D38"/>
    <mergeCell ref="A48:D48"/>
    <mergeCell ref="A67:A68"/>
    <mergeCell ref="B67:C68"/>
    <mergeCell ref="D67:D68"/>
    <mergeCell ref="E67:E68"/>
    <mergeCell ref="F67:F68"/>
    <mergeCell ref="A108:A109"/>
    <mergeCell ref="B108:D109"/>
    <mergeCell ref="A112:A113"/>
    <mergeCell ref="B112:D113"/>
    <mergeCell ref="A158:A159"/>
    <mergeCell ref="B158:D159"/>
    <mergeCell ref="A116:D116"/>
    <mergeCell ref="A118:A119"/>
    <mergeCell ref="B118:D119"/>
    <mergeCell ref="A127:D127"/>
    <mergeCell ref="B139:B140"/>
    <mergeCell ref="C139:C140"/>
    <mergeCell ref="D139:D140"/>
    <mergeCell ref="E139:E140"/>
    <mergeCell ref="F139:F140"/>
    <mergeCell ref="A150:A151"/>
    <mergeCell ref="B150:D151"/>
    <mergeCell ref="A156:D156"/>
    <mergeCell ref="A169:D169"/>
    <mergeCell ref="A193:A194"/>
    <mergeCell ref="B193:D194"/>
    <mergeCell ref="A197:D197"/>
    <mergeCell ref="A199:A200"/>
    <mergeCell ref="B199:D200"/>
    <mergeCell ref="A207:A208"/>
    <mergeCell ref="B207:D208"/>
    <mergeCell ref="A211:A212"/>
    <mergeCell ref="B211:D212"/>
    <mergeCell ref="A215:A216"/>
    <mergeCell ref="B215:D216"/>
    <mergeCell ref="A219:A220"/>
    <mergeCell ref="B219:D220"/>
    <mergeCell ref="A223:A224"/>
    <mergeCell ref="B223:D224"/>
    <mergeCell ref="A239:A240"/>
    <mergeCell ref="B239:D240"/>
    <mergeCell ref="A243:A244"/>
    <mergeCell ref="B243:D244"/>
    <mergeCell ref="A247:A248"/>
    <mergeCell ref="B247:D248"/>
    <mergeCell ref="A251:A252"/>
    <mergeCell ref="B251:D252"/>
    <mergeCell ref="A286:A287"/>
    <mergeCell ref="B286:D287"/>
    <mergeCell ref="A255:D255"/>
    <mergeCell ref="A257:A258"/>
    <mergeCell ref="B257:D258"/>
    <mergeCell ref="A261:A262"/>
    <mergeCell ref="B261:D262"/>
    <mergeCell ref="A268:D268"/>
    <mergeCell ref="A279:A280"/>
    <mergeCell ref="B279:C280"/>
    <mergeCell ref="D279:D280"/>
    <mergeCell ref="B281:C281"/>
    <mergeCell ref="A284:D284"/>
    <mergeCell ref="A290:A291"/>
    <mergeCell ref="B290:D291"/>
    <mergeCell ref="A294:A295"/>
    <mergeCell ref="B294:D295"/>
    <mergeCell ref="A298:A299"/>
    <mergeCell ref="B298:D299"/>
    <mergeCell ref="C313:D313"/>
    <mergeCell ref="E313:F313"/>
    <mergeCell ref="A302:A303"/>
    <mergeCell ref="B302:D303"/>
    <mergeCell ref="B304:D304"/>
    <mergeCell ref="D305:F305"/>
    <mergeCell ref="D306:F306"/>
    <mergeCell ref="C307:D307"/>
    <mergeCell ref="E307:F307"/>
  </mergeCells>
  <printOptions horizontalCentered="1"/>
  <pageMargins left="0.5" right="0.1" top="0.3" bottom="0.3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topLeftCell="A11" zoomScaleNormal="100" zoomScaleSheetLayoutView="100" workbookViewId="0">
      <selection activeCell="L26" sqref="L26"/>
    </sheetView>
  </sheetViews>
  <sheetFormatPr defaultRowHeight="15.75" x14ac:dyDescent="0.25"/>
  <cols>
    <col min="1" max="1" width="60.75" customWidth="1"/>
    <col min="2" max="3" width="3.375" customWidth="1"/>
    <col min="4" max="5" width="13" customWidth="1"/>
  </cols>
  <sheetData>
    <row r="1" spans="1:5" x14ac:dyDescent="0.25">
      <c r="A1" s="67" t="s">
        <v>0</v>
      </c>
      <c r="B1" s="69"/>
      <c r="C1" s="360"/>
      <c r="D1" s="559" t="s">
        <v>237</v>
      </c>
      <c r="E1" s="559"/>
    </row>
    <row r="2" spans="1:5" x14ac:dyDescent="0.25">
      <c r="A2" s="69" t="s">
        <v>238</v>
      </c>
      <c r="B2" s="69"/>
      <c r="C2" s="560" t="s">
        <v>239</v>
      </c>
      <c r="D2" s="560"/>
      <c r="E2" s="560"/>
    </row>
    <row r="3" spans="1:5" x14ac:dyDescent="0.25">
      <c r="A3" s="69" t="s">
        <v>240</v>
      </c>
      <c r="B3" s="69"/>
      <c r="C3" s="560"/>
      <c r="D3" s="560"/>
      <c r="E3" s="560"/>
    </row>
    <row r="4" spans="1:5" ht="20.25" x14ac:dyDescent="0.25">
      <c r="A4" s="561" t="s">
        <v>241</v>
      </c>
      <c r="B4" s="561"/>
      <c r="C4" s="561"/>
      <c r="D4" s="561"/>
      <c r="E4" s="561"/>
    </row>
    <row r="5" spans="1:5" x14ac:dyDescent="0.25">
      <c r="A5" s="562" t="s">
        <v>242</v>
      </c>
      <c r="B5" s="562"/>
      <c r="C5" s="562"/>
      <c r="D5" s="562"/>
      <c r="E5" s="562"/>
    </row>
    <row r="6" spans="1:5" x14ac:dyDescent="0.25">
      <c r="A6" s="559" t="s">
        <v>1</v>
      </c>
      <c r="B6" s="559"/>
      <c r="C6" s="559"/>
      <c r="D6" s="559"/>
      <c r="E6" s="559"/>
    </row>
    <row r="7" spans="1:5" x14ac:dyDescent="0.25">
      <c r="A7" s="361"/>
      <c r="B7" s="361"/>
      <c r="C7" s="361"/>
      <c r="D7" s="362"/>
      <c r="E7" s="363" t="s">
        <v>7</v>
      </c>
    </row>
    <row r="8" spans="1:5" ht="24" customHeight="1" x14ac:dyDescent="0.25">
      <c r="A8" s="563" t="s">
        <v>243</v>
      </c>
      <c r="B8" s="563" t="s">
        <v>244</v>
      </c>
      <c r="C8" s="563" t="s">
        <v>245</v>
      </c>
      <c r="D8" s="565" t="s">
        <v>246</v>
      </c>
      <c r="E8" s="567" t="s">
        <v>247</v>
      </c>
    </row>
    <row r="9" spans="1:5" ht="30" customHeight="1" x14ac:dyDescent="0.25">
      <c r="A9" s="564"/>
      <c r="B9" s="564"/>
      <c r="C9" s="564"/>
      <c r="D9" s="566"/>
      <c r="E9" s="567"/>
    </row>
    <row r="10" spans="1:5" x14ac:dyDescent="0.25">
      <c r="A10" s="364" t="s">
        <v>248</v>
      </c>
      <c r="B10" s="364" t="s">
        <v>249</v>
      </c>
      <c r="C10" s="364" t="s">
        <v>250</v>
      </c>
      <c r="D10" s="365">
        <v>4</v>
      </c>
      <c r="E10" s="365">
        <v>5</v>
      </c>
    </row>
    <row r="11" spans="1:5" x14ac:dyDescent="0.25">
      <c r="A11" s="366" t="s">
        <v>251</v>
      </c>
      <c r="B11" s="367"/>
      <c r="C11" s="367"/>
      <c r="D11" s="368"/>
      <c r="E11" s="368"/>
    </row>
    <row r="12" spans="1:5" x14ac:dyDescent="0.25">
      <c r="A12" s="369" t="s">
        <v>252</v>
      </c>
      <c r="B12" s="370" t="s">
        <v>253</v>
      </c>
      <c r="C12" s="371"/>
      <c r="D12" s="372">
        <v>755925513654</v>
      </c>
      <c r="E12" s="372">
        <v>379903584636</v>
      </c>
    </row>
    <row r="13" spans="1:5" x14ac:dyDescent="0.25">
      <c r="A13" s="369" t="s">
        <v>254</v>
      </c>
      <c r="B13" s="370" t="s">
        <v>255</v>
      </c>
      <c r="C13" s="371"/>
      <c r="D13" s="372">
        <v>-230935324497</v>
      </c>
      <c r="E13" s="372">
        <v>-188466416707</v>
      </c>
    </row>
    <row r="14" spans="1:5" x14ac:dyDescent="0.25">
      <c r="A14" s="369" t="s">
        <v>256</v>
      </c>
      <c r="B14" s="370" t="s">
        <v>257</v>
      </c>
      <c r="C14" s="371"/>
      <c r="D14" s="372">
        <v>-4248353890</v>
      </c>
      <c r="E14" s="372">
        <v>-2624687000</v>
      </c>
    </row>
    <row r="15" spans="1:5" x14ac:dyDescent="0.25">
      <c r="A15" s="369" t="s">
        <v>258</v>
      </c>
      <c r="B15" s="370" t="s">
        <v>259</v>
      </c>
      <c r="C15" s="371"/>
      <c r="D15" s="372">
        <v>-25325058841</v>
      </c>
      <c r="E15" s="372">
        <v>-26672301707</v>
      </c>
    </row>
    <row r="16" spans="1:5" x14ac:dyDescent="0.25">
      <c r="A16" s="369" t="s">
        <v>260</v>
      </c>
      <c r="B16" s="370" t="s">
        <v>261</v>
      </c>
      <c r="C16" s="371"/>
      <c r="D16" s="372">
        <v>-362902720</v>
      </c>
      <c r="E16" s="372">
        <v>-1892054587</v>
      </c>
    </row>
    <row r="17" spans="1:5" x14ac:dyDescent="0.25">
      <c r="A17" s="369" t="s">
        <v>262</v>
      </c>
      <c r="B17" s="370" t="s">
        <v>263</v>
      </c>
      <c r="C17" s="371"/>
      <c r="D17" s="372">
        <v>60140865631</v>
      </c>
      <c r="E17" s="372">
        <v>155167457595</v>
      </c>
    </row>
    <row r="18" spans="1:5" x14ac:dyDescent="0.25">
      <c r="A18" s="369" t="s">
        <v>264</v>
      </c>
      <c r="B18" s="370" t="s">
        <v>265</v>
      </c>
      <c r="C18" s="371"/>
      <c r="D18" s="372">
        <v>-95792602653</v>
      </c>
      <c r="E18" s="372">
        <v>-32301100895</v>
      </c>
    </row>
    <row r="19" spans="1:5" x14ac:dyDescent="0.25">
      <c r="A19" s="373" t="s">
        <v>266</v>
      </c>
      <c r="B19" s="374" t="s">
        <v>267</v>
      </c>
      <c r="C19" s="375"/>
      <c r="D19" s="376">
        <f>SUM(D12:D18)</f>
        <v>459402136684</v>
      </c>
      <c r="E19" s="376">
        <f>SUM(E12:E18)</f>
        <v>283114481335</v>
      </c>
    </row>
    <row r="20" spans="1:5" x14ac:dyDescent="0.25">
      <c r="A20" s="373" t="s">
        <v>268</v>
      </c>
      <c r="B20" s="375"/>
      <c r="C20" s="375"/>
      <c r="D20" s="376"/>
      <c r="E20" s="376"/>
    </row>
    <row r="21" spans="1:5" x14ac:dyDescent="0.25">
      <c r="A21" s="369" t="s">
        <v>269</v>
      </c>
      <c r="B21" s="370" t="s">
        <v>270</v>
      </c>
      <c r="C21" s="371"/>
      <c r="D21" s="372">
        <v>0</v>
      </c>
      <c r="E21" s="372">
        <v>-40527764</v>
      </c>
    </row>
    <row r="22" spans="1:5" x14ac:dyDescent="0.25">
      <c r="A22" s="369" t="s">
        <v>271</v>
      </c>
      <c r="B22" s="370" t="s">
        <v>272</v>
      </c>
      <c r="C22" s="371"/>
      <c r="D22" s="372">
        <v>0</v>
      </c>
      <c r="E22" s="372">
        <v>0</v>
      </c>
    </row>
    <row r="23" spans="1:5" x14ac:dyDescent="0.25">
      <c r="A23" s="369" t="s">
        <v>273</v>
      </c>
      <c r="B23" s="370" t="s">
        <v>274</v>
      </c>
      <c r="C23" s="371"/>
      <c r="D23" s="372">
        <v>0</v>
      </c>
      <c r="E23" s="372">
        <v>0</v>
      </c>
    </row>
    <row r="24" spans="1:5" x14ac:dyDescent="0.25">
      <c r="A24" s="369" t="s">
        <v>275</v>
      </c>
      <c r="B24" s="370" t="s">
        <v>276</v>
      </c>
      <c r="C24" s="371"/>
      <c r="D24" s="372">
        <v>0</v>
      </c>
      <c r="E24" s="372">
        <v>0</v>
      </c>
    </row>
    <row r="25" spans="1:5" x14ac:dyDescent="0.25">
      <c r="A25" s="369" t="s">
        <v>277</v>
      </c>
      <c r="B25" s="370" t="s">
        <v>278</v>
      </c>
      <c r="C25" s="371"/>
      <c r="D25" s="372">
        <v>-1020000000</v>
      </c>
      <c r="E25" s="372">
        <v>-2550000000</v>
      </c>
    </row>
    <row r="26" spans="1:5" x14ac:dyDescent="0.25">
      <c r="A26" s="369" t="s">
        <v>279</v>
      </c>
      <c r="B26" s="370" t="s">
        <v>280</v>
      </c>
      <c r="C26" s="371"/>
      <c r="D26" s="372">
        <v>0</v>
      </c>
      <c r="E26" s="372">
        <v>0</v>
      </c>
    </row>
    <row r="27" spans="1:5" x14ac:dyDescent="0.25">
      <c r="A27" s="369" t="s">
        <v>281</v>
      </c>
      <c r="B27" s="370" t="s">
        <v>282</v>
      </c>
      <c r="C27" s="371"/>
      <c r="D27" s="372">
        <v>2127108732</v>
      </c>
      <c r="E27" s="372">
        <v>2470652677</v>
      </c>
    </row>
    <row r="28" spans="1:5" x14ac:dyDescent="0.25">
      <c r="A28" s="373" t="s">
        <v>283</v>
      </c>
      <c r="B28" s="374" t="s">
        <v>284</v>
      </c>
      <c r="C28" s="375"/>
      <c r="D28" s="376">
        <f>SUM(D21:D27)</f>
        <v>1107108732</v>
      </c>
      <c r="E28" s="376">
        <f>SUM(E20:E27)</f>
        <v>-119875087</v>
      </c>
    </row>
    <row r="29" spans="1:5" x14ac:dyDescent="0.25">
      <c r="A29" s="373" t="s">
        <v>285</v>
      </c>
      <c r="B29" s="375"/>
      <c r="C29" s="375"/>
      <c r="D29" s="376"/>
      <c r="E29" s="376"/>
    </row>
    <row r="30" spans="1:5" x14ac:dyDescent="0.25">
      <c r="A30" s="369" t="s">
        <v>286</v>
      </c>
      <c r="B30" s="370" t="s">
        <v>287</v>
      </c>
      <c r="C30" s="371"/>
      <c r="D30" s="372">
        <v>1145000000</v>
      </c>
      <c r="E30" s="372">
        <v>0</v>
      </c>
    </row>
    <row r="31" spans="1:5" x14ac:dyDescent="0.25">
      <c r="A31" s="369" t="s">
        <v>288</v>
      </c>
      <c r="B31" s="370" t="s">
        <v>289</v>
      </c>
      <c r="C31" s="371"/>
      <c r="D31" s="372">
        <v>0</v>
      </c>
      <c r="E31" s="372">
        <v>0</v>
      </c>
    </row>
    <row r="32" spans="1:5" x14ac:dyDescent="0.25">
      <c r="A32" s="369" t="s">
        <v>290</v>
      </c>
      <c r="B32" s="370" t="s">
        <v>291</v>
      </c>
      <c r="C32" s="371"/>
      <c r="D32" s="372">
        <v>61588018023</v>
      </c>
      <c r="E32" s="372">
        <v>26628653384</v>
      </c>
    </row>
    <row r="33" spans="1:5" x14ac:dyDescent="0.25">
      <c r="A33" s="369" t="s">
        <v>292</v>
      </c>
      <c r="B33" s="370" t="s">
        <v>293</v>
      </c>
      <c r="C33" s="371"/>
      <c r="D33" s="372">
        <v>-504966939481</v>
      </c>
      <c r="E33" s="372">
        <v>-242088337629</v>
      </c>
    </row>
    <row r="34" spans="1:5" x14ac:dyDescent="0.25">
      <c r="A34" s="369" t="s">
        <v>294</v>
      </c>
      <c r="B34" s="370" t="s">
        <v>295</v>
      </c>
      <c r="C34" s="371"/>
      <c r="D34" s="372">
        <v>-26032772162</v>
      </c>
      <c r="E34" s="372">
        <v>-64647256681</v>
      </c>
    </row>
    <row r="35" spans="1:5" x14ac:dyDescent="0.25">
      <c r="A35" s="369" t="s">
        <v>296</v>
      </c>
      <c r="B35" s="370" t="s">
        <v>297</v>
      </c>
      <c r="C35" s="371"/>
      <c r="D35" s="372">
        <v>0</v>
      </c>
      <c r="E35" s="372">
        <v>0</v>
      </c>
    </row>
    <row r="36" spans="1:5" x14ac:dyDescent="0.25">
      <c r="A36" s="373" t="s">
        <v>298</v>
      </c>
      <c r="B36" s="374" t="s">
        <v>299</v>
      </c>
      <c r="C36" s="375"/>
      <c r="D36" s="376">
        <f>SUM(D30:D35)</f>
        <v>-468266693620</v>
      </c>
      <c r="E36" s="376">
        <f>SUM(E29:E35)</f>
        <v>-280106940926</v>
      </c>
    </row>
    <row r="37" spans="1:5" x14ac:dyDescent="0.25">
      <c r="A37" s="373" t="s">
        <v>300</v>
      </c>
      <c r="B37" s="374" t="s">
        <v>301</v>
      </c>
      <c r="C37" s="375"/>
      <c r="D37" s="376">
        <f>+D28+D36+D19</f>
        <v>-7757448204</v>
      </c>
      <c r="E37" s="376">
        <f>+E28+E36+E19</f>
        <v>2887665322</v>
      </c>
    </row>
    <row r="38" spans="1:5" x14ac:dyDescent="0.25">
      <c r="A38" s="373" t="s">
        <v>302</v>
      </c>
      <c r="B38" s="374" t="s">
        <v>303</v>
      </c>
      <c r="C38" s="375"/>
      <c r="D38" s="377">
        <v>14150997366</v>
      </c>
      <c r="E38" s="376">
        <v>11263332044</v>
      </c>
    </row>
    <row r="39" spans="1:5" x14ac:dyDescent="0.25">
      <c r="A39" s="373" t="s">
        <v>304</v>
      </c>
      <c r="B39" s="374" t="s">
        <v>305</v>
      </c>
      <c r="C39" s="375"/>
      <c r="D39" s="376"/>
      <c r="E39" s="376"/>
    </row>
    <row r="40" spans="1:5" x14ac:dyDescent="0.25">
      <c r="A40" s="378" t="s">
        <v>306</v>
      </c>
      <c r="B40" s="379" t="s">
        <v>307</v>
      </c>
      <c r="C40" s="380"/>
      <c r="D40" s="381">
        <f>+D37+D38+D39</f>
        <v>6393549162</v>
      </c>
      <c r="E40" s="381">
        <f>+E37+E38</f>
        <v>14150997366</v>
      </c>
    </row>
    <row r="41" spans="1:5" x14ac:dyDescent="0.25">
      <c r="A41" s="382"/>
      <c r="B41" s="558" t="s">
        <v>308</v>
      </c>
      <c r="C41" s="558"/>
      <c r="D41" s="558"/>
      <c r="E41" s="558"/>
    </row>
    <row r="42" spans="1:5" x14ac:dyDescent="0.25">
      <c r="A42" s="453" t="s">
        <v>309</v>
      </c>
      <c r="B42" s="453"/>
      <c r="C42" s="453"/>
      <c r="D42" s="453"/>
      <c r="E42" s="453"/>
    </row>
    <row r="43" spans="1:5" x14ac:dyDescent="0.25">
      <c r="A43" s="105"/>
      <c r="B43" s="105"/>
      <c r="C43" s="105"/>
      <c r="D43" s="383"/>
      <c r="E43" s="102"/>
    </row>
    <row r="44" spans="1:5" x14ac:dyDescent="0.25">
      <c r="A44" s="105"/>
      <c r="B44" s="105"/>
      <c r="C44" s="105"/>
      <c r="D44" s="383"/>
      <c r="E44" s="102"/>
    </row>
    <row r="45" spans="1:5" x14ac:dyDescent="0.25">
      <c r="A45" s="105"/>
      <c r="B45" s="105"/>
      <c r="C45" s="105"/>
      <c r="D45" s="383"/>
      <c r="E45" s="102"/>
    </row>
    <row r="46" spans="1:5" x14ac:dyDescent="0.25">
      <c r="A46" s="105"/>
      <c r="B46" s="105"/>
      <c r="C46" s="105"/>
      <c r="D46" s="102"/>
      <c r="E46" s="102"/>
    </row>
    <row r="47" spans="1:5" x14ac:dyDescent="0.25">
      <c r="A47" s="453" t="s">
        <v>310</v>
      </c>
      <c r="B47" s="453"/>
      <c r="C47" s="453"/>
      <c r="D47" s="453"/>
      <c r="E47" s="453"/>
    </row>
  </sheetData>
  <mergeCells count="13">
    <mergeCell ref="B41:E41"/>
    <mergeCell ref="A42:E42"/>
    <mergeCell ref="A47:E47"/>
    <mergeCell ref="D1:E1"/>
    <mergeCell ref="C2:E3"/>
    <mergeCell ref="A4:E4"/>
    <mergeCell ref="A5:E5"/>
    <mergeCell ref="A6:E6"/>
    <mergeCell ref="A8:A9"/>
    <mergeCell ref="B8:B9"/>
    <mergeCell ref="C8:C9"/>
    <mergeCell ref="D8:D9"/>
    <mergeCell ref="E8:E9"/>
  </mergeCells>
  <printOptions horizontalCentered="1"/>
  <pageMargins left="0.5" right="0.1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23" zoomScale="90" zoomScaleNormal="100" zoomScaleSheetLayoutView="90" workbookViewId="0">
      <selection activeCell="D51" sqref="D51"/>
    </sheetView>
  </sheetViews>
  <sheetFormatPr defaultRowHeight="15.75" x14ac:dyDescent="0.25"/>
  <cols>
    <col min="1" max="1" width="3.75" customWidth="1"/>
    <col min="2" max="2" width="8" customWidth="1"/>
    <col min="3" max="3" width="7.875" customWidth="1"/>
    <col min="4" max="4" width="15.625" customWidth="1"/>
    <col min="5" max="5" width="0" hidden="1" customWidth="1"/>
    <col min="6" max="6" width="15.25" bestFit="1" customWidth="1"/>
    <col min="7" max="7" width="0" hidden="1" customWidth="1"/>
    <col min="8" max="8" width="15.25" customWidth="1"/>
    <col min="9" max="9" width="0" hidden="1" customWidth="1"/>
    <col min="10" max="10" width="15.875" customWidth="1"/>
    <col min="11" max="11" width="0" hidden="1" customWidth="1"/>
    <col min="12" max="12" width="14.25" customWidth="1"/>
    <col min="13" max="13" width="0" hidden="1" customWidth="1"/>
    <col min="14" max="14" width="14.25" bestFit="1" customWidth="1"/>
    <col min="15" max="17" width="0" hidden="1" customWidth="1"/>
    <col min="18" max="18" width="17.375" bestFit="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tr">
        <f>'[1]Thuyet minh'!F1</f>
        <v>BÁO CÁO TÀI CHÍNH</v>
      </c>
    </row>
    <row r="2" spans="1:18" x14ac:dyDescent="0.25">
      <c r="A2" s="3" t="str">
        <f>'[1]Thuyet minh'!A2</f>
        <v>Đường Khuất Duy Tiến- Nhân Chính - Thanh Xuân - Hà nội</v>
      </c>
      <c r="B2" s="1"/>
      <c r="C2" s="1"/>
      <c r="D2" s="1"/>
      <c r="E2" s="1"/>
      <c r="F2" s="1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'[1]Thuyet minh'!F2</f>
        <v>Quý 4 năm 2014</v>
      </c>
    </row>
    <row r="3" spans="1:18" x14ac:dyDescent="0.25">
      <c r="A3" s="6" t="str">
        <f>'[1]Thuyet minh'!A3</f>
        <v>Tel: 04 3 5534 369                        Fax: 043 8 544 107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x14ac:dyDescent="0.25">
      <c r="A4" s="447" t="str">
        <f>'[1]Thuyet minh'!A6</f>
        <v>BẢN THUYẾT MINH BÁO CÁO TÀI CHÍNH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</row>
    <row r="5" spans="1:18" x14ac:dyDescent="0.2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</row>
    <row r="6" spans="1:18" x14ac:dyDescent="0.25">
      <c r="A6" s="449" t="s">
        <v>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</row>
    <row r="7" spans="1:18" x14ac:dyDescent="0.25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2" t="s">
        <v>5</v>
      </c>
      <c r="B8" s="13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2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 t="s">
        <v>7</v>
      </c>
    </row>
    <row r="10" spans="1:18" ht="57" x14ac:dyDescent="0.25">
      <c r="A10" s="450"/>
      <c r="B10" s="450"/>
      <c r="C10" s="450"/>
      <c r="D10" s="14" t="s">
        <v>8</v>
      </c>
      <c r="E10" s="14"/>
      <c r="F10" s="14" t="s">
        <v>9</v>
      </c>
      <c r="G10" s="14"/>
      <c r="H10" s="14" t="s">
        <v>10</v>
      </c>
      <c r="I10" s="14"/>
      <c r="J10" s="14" t="s">
        <v>11</v>
      </c>
      <c r="K10" s="14"/>
      <c r="L10" s="14" t="s">
        <v>12</v>
      </c>
      <c r="M10" s="14"/>
      <c r="N10" s="14" t="s">
        <v>13</v>
      </c>
      <c r="O10" s="14"/>
      <c r="P10" s="14" t="s">
        <v>14</v>
      </c>
      <c r="Q10" s="14"/>
      <c r="R10" s="14" t="s">
        <v>15</v>
      </c>
    </row>
    <row r="11" spans="1:18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8"/>
    </row>
    <row r="12" spans="1:18" x14ac:dyDescent="0.25">
      <c r="A12" s="19" t="s">
        <v>16</v>
      </c>
      <c r="B12" s="19"/>
      <c r="C12" s="19"/>
      <c r="D12" s="20">
        <v>60000000000</v>
      </c>
      <c r="E12" s="20">
        <v>0</v>
      </c>
      <c r="F12" s="20">
        <v>25713573000</v>
      </c>
      <c r="G12" s="20">
        <v>0</v>
      </c>
      <c r="H12" s="20">
        <v>0</v>
      </c>
      <c r="I12" s="20">
        <v>0</v>
      </c>
      <c r="J12" s="20">
        <v>19490897585</v>
      </c>
      <c r="K12" s="20">
        <v>0</v>
      </c>
      <c r="L12" s="20">
        <v>2496239230</v>
      </c>
      <c r="M12" s="20">
        <v>0</v>
      </c>
      <c r="N12" s="20">
        <v>1315592000</v>
      </c>
      <c r="O12" s="20">
        <v>0</v>
      </c>
      <c r="P12" s="20">
        <v>96821000</v>
      </c>
      <c r="Q12" s="20"/>
      <c r="R12" s="20">
        <f t="shared" ref="R12:R19" si="0">SUM(D12:P12)</f>
        <v>109113122815</v>
      </c>
    </row>
    <row r="13" spans="1:18" x14ac:dyDescent="0.25">
      <c r="A13" s="21" t="s">
        <v>17</v>
      </c>
      <c r="B13" s="22"/>
      <c r="C13" s="23"/>
      <c r="D13" s="24">
        <v>60000000000</v>
      </c>
      <c r="E13" s="24"/>
      <c r="F13" s="24">
        <v>16500572000</v>
      </c>
      <c r="G13" s="24"/>
      <c r="H13" s="24">
        <v>0</v>
      </c>
      <c r="I13" s="24"/>
      <c r="J13" s="24">
        <v>0</v>
      </c>
      <c r="K13" s="24"/>
      <c r="L13" s="24">
        <v>1501044458</v>
      </c>
      <c r="M13" s="24"/>
      <c r="N13" s="24">
        <v>725522000</v>
      </c>
      <c r="O13" s="24"/>
      <c r="P13" s="24">
        <v>0</v>
      </c>
      <c r="Q13" s="24"/>
      <c r="R13" s="24">
        <f t="shared" si="0"/>
        <v>78727138458</v>
      </c>
    </row>
    <row r="14" spans="1:18" x14ac:dyDescent="0.25">
      <c r="A14" s="25" t="s">
        <v>18</v>
      </c>
      <c r="B14" s="26"/>
      <c r="C14" s="27"/>
      <c r="D14" s="28">
        <v>0</v>
      </c>
      <c r="E14" s="28"/>
      <c r="F14" s="28">
        <v>0</v>
      </c>
      <c r="G14" s="28"/>
      <c r="H14" s="28">
        <v>0</v>
      </c>
      <c r="I14" s="29"/>
      <c r="J14" s="28">
        <v>24911773391</v>
      </c>
      <c r="K14" s="28"/>
      <c r="L14" s="28">
        <v>0</v>
      </c>
      <c r="M14" s="28"/>
      <c r="N14" s="28">
        <v>0</v>
      </c>
      <c r="O14" s="28"/>
      <c r="P14" s="28">
        <v>0</v>
      </c>
      <c r="Q14" s="28"/>
      <c r="R14" s="28">
        <f t="shared" si="0"/>
        <v>24911773391</v>
      </c>
    </row>
    <row r="15" spans="1:18" x14ac:dyDescent="0.25">
      <c r="A15" s="25" t="s">
        <v>19</v>
      </c>
      <c r="B15" s="26"/>
      <c r="C15" s="27"/>
      <c r="D15" s="28">
        <v>0</v>
      </c>
      <c r="E15" s="28"/>
      <c r="F15" s="28">
        <v>0</v>
      </c>
      <c r="G15" s="28"/>
      <c r="H15" s="28">
        <v>-6219526265</v>
      </c>
      <c r="I15" s="29"/>
      <c r="J15" s="28">
        <v>6644709669</v>
      </c>
      <c r="K15" s="28"/>
      <c r="L15" s="28">
        <v>0</v>
      </c>
      <c r="M15" s="28"/>
      <c r="N15" s="28">
        <v>0</v>
      </c>
      <c r="O15" s="28"/>
      <c r="P15" s="28">
        <v>0</v>
      </c>
      <c r="Q15" s="28"/>
      <c r="R15" s="28">
        <f t="shared" si="0"/>
        <v>425183404</v>
      </c>
    </row>
    <row r="16" spans="1:18" x14ac:dyDescent="0.25">
      <c r="A16" s="25" t="s">
        <v>20</v>
      </c>
      <c r="B16" s="26"/>
      <c r="C16" s="27"/>
      <c r="D16" s="28">
        <v>0</v>
      </c>
      <c r="E16" s="28"/>
      <c r="F16" s="28">
        <v>-24000000000</v>
      </c>
      <c r="G16" s="28"/>
      <c r="H16" s="28">
        <v>0</v>
      </c>
      <c r="I16" s="29"/>
      <c r="J16" s="28">
        <v>0</v>
      </c>
      <c r="K16" s="28"/>
      <c r="L16" s="28">
        <v>-50000000</v>
      </c>
      <c r="M16" s="28"/>
      <c r="N16" s="28">
        <v>0</v>
      </c>
      <c r="O16" s="28"/>
      <c r="P16" s="28">
        <v>0</v>
      </c>
      <c r="Q16" s="28"/>
      <c r="R16" s="28">
        <f t="shared" si="0"/>
        <v>-24050000000</v>
      </c>
    </row>
    <row r="17" spans="1:18" x14ac:dyDescent="0.25">
      <c r="A17" s="25" t="s">
        <v>21</v>
      </c>
      <c r="B17" s="26"/>
      <c r="C17" s="27"/>
      <c r="D17" s="28">
        <v>0</v>
      </c>
      <c r="E17" s="28"/>
      <c r="F17" s="28">
        <v>0</v>
      </c>
      <c r="G17" s="28"/>
      <c r="H17" s="28">
        <v>0</v>
      </c>
      <c r="I17" s="29"/>
      <c r="J17" s="28">
        <v>-3332505458</v>
      </c>
      <c r="K17" s="28"/>
      <c r="L17" s="28">
        <v>0</v>
      </c>
      <c r="M17" s="28"/>
      <c r="N17" s="28">
        <v>0</v>
      </c>
      <c r="O17" s="28"/>
      <c r="P17" s="28">
        <v>0</v>
      </c>
      <c r="Q17" s="28"/>
      <c r="R17" s="28">
        <f t="shared" si="0"/>
        <v>-3332505458</v>
      </c>
    </row>
    <row r="18" spans="1:18" x14ac:dyDescent="0.25">
      <c r="A18" s="25" t="s">
        <v>22</v>
      </c>
      <c r="B18" s="26"/>
      <c r="C18" s="27"/>
      <c r="D18" s="28">
        <v>0</v>
      </c>
      <c r="E18" s="28"/>
      <c r="F18" s="28">
        <v>0</v>
      </c>
      <c r="G18" s="28"/>
      <c r="H18" s="28">
        <v>0</v>
      </c>
      <c r="I18" s="29"/>
      <c r="J18" s="28">
        <v>-11462734320</v>
      </c>
      <c r="K18" s="28"/>
      <c r="L18" s="28">
        <v>0</v>
      </c>
      <c r="M18" s="28"/>
      <c r="N18" s="28">
        <v>0</v>
      </c>
      <c r="O18" s="28"/>
      <c r="P18" s="28">
        <v>0</v>
      </c>
      <c r="Q18" s="28"/>
      <c r="R18" s="28">
        <f t="shared" si="0"/>
        <v>-11462734320</v>
      </c>
    </row>
    <row r="19" spans="1:18" x14ac:dyDescent="0.25">
      <c r="A19" s="30" t="s">
        <v>23</v>
      </c>
      <c r="B19" s="31"/>
      <c r="C19" s="32"/>
      <c r="D19" s="33">
        <v>0</v>
      </c>
      <c r="E19" s="33"/>
      <c r="F19" s="33">
        <v>0</v>
      </c>
      <c r="G19" s="33"/>
      <c r="H19" s="33">
        <v>0</v>
      </c>
      <c r="I19" s="34"/>
      <c r="J19" s="33">
        <v>-9163280560</v>
      </c>
      <c r="K19" s="33"/>
      <c r="L19" s="33">
        <v>0</v>
      </c>
      <c r="M19" s="33"/>
      <c r="N19" s="33">
        <v>0</v>
      </c>
      <c r="O19" s="33"/>
      <c r="P19" s="33">
        <v>-96821000</v>
      </c>
      <c r="Q19" s="33"/>
      <c r="R19" s="33">
        <f t="shared" si="0"/>
        <v>-9260101560</v>
      </c>
    </row>
    <row r="20" spans="1:18" x14ac:dyDescent="0.25">
      <c r="A20" s="35"/>
      <c r="B20" s="36"/>
      <c r="C20" s="37"/>
      <c r="D20" s="16"/>
      <c r="E20" s="16"/>
      <c r="F20" s="38"/>
      <c r="G20" s="38"/>
      <c r="H20" s="16"/>
      <c r="I20" s="16"/>
      <c r="J20" s="38"/>
      <c r="K20" s="38"/>
      <c r="L20" s="38"/>
      <c r="M20" s="38"/>
      <c r="N20" s="38"/>
      <c r="O20" s="38"/>
      <c r="P20" s="38"/>
      <c r="Q20" s="38"/>
      <c r="R20" s="20"/>
    </row>
    <row r="21" spans="1:18" x14ac:dyDescent="0.25">
      <c r="A21" s="39" t="s">
        <v>24</v>
      </c>
      <c r="B21" s="40"/>
      <c r="C21" s="41"/>
      <c r="D21" s="20">
        <f>SUM(D12:D19)</f>
        <v>120000000000</v>
      </c>
      <c r="E21" s="20">
        <f>SUM(E12:E19)</f>
        <v>0</v>
      </c>
      <c r="F21" s="20">
        <f>SUM(F12:F19)</f>
        <v>18214145000</v>
      </c>
      <c r="G21" s="20">
        <f>SUM(G12:G19)</f>
        <v>0</v>
      </c>
      <c r="H21" s="20">
        <v>-12033675335</v>
      </c>
      <c r="I21" s="20">
        <v>0</v>
      </c>
      <c r="J21" s="20">
        <v>22601319636</v>
      </c>
      <c r="K21" s="20">
        <v>0</v>
      </c>
      <c r="L21" s="20">
        <v>6995425631</v>
      </c>
      <c r="M21" s="20">
        <v>0</v>
      </c>
      <c r="N21" s="20">
        <v>4357733670</v>
      </c>
      <c r="O21" s="20">
        <v>0</v>
      </c>
      <c r="P21" s="20">
        <v>0</v>
      </c>
      <c r="Q21" s="20">
        <v>0</v>
      </c>
      <c r="R21" s="20">
        <f>SUM(D21:N21)</f>
        <v>160134948602</v>
      </c>
    </row>
    <row r="22" spans="1:18" x14ac:dyDescent="0.25">
      <c r="A22" s="21" t="s">
        <v>25</v>
      </c>
      <c r="B22" s="22"/>
      <c r="C22" s="23"/>
      <c r="D22" s="24"/>
      <c r="E22" s="42"/>
      <c r="F22" s="24"/>
      <c r="G22" s="42"/>
      <c r="H22" s="24"/>
      <c r="I22" s="42"/>
      <c r="J22" s="24"/>
      <c r="K22" s="43"/>
      <c r="L22" s="24"/>
      <c r="M22" s="43"/>
      <c r="N22" s="24"/>
      <c r="O22" s="43"/>
      <c r="P22" s="24"/>
      <c r="Q22" s="43"/>
      <c r="R22" s="24">
        <v>0</v>
      </c>
    </row>
    <row r="23" spans="1:18" x14ac:dyDescent="0.25">
      <c r="A23" s="25" t="s">
        <v>26</v>
      </c>
      <c r="B23" s="26"/>
      <c r="C23" s="27"/>
      <c r="D23" s="28"/>
      <c r="E23" s="29"/>
      <c r="F23" s="28"/>
      <c r="G23" s="29"/>
      <c r="H23" s="28"/>
      <c r="I23" s="29"/>
      <c r="J23" s="28">
        <v>14412897010</v>
      </c>
      <c r="K23" s="44"/>
      <c r="L23" s="28"/>
      <c r="M23" s="44"/>
      <c r="N23" s="28"/>
      <c r="O23" s="44"/>
      <c r="P23" s="28"/>
      <c r="Q23" s="44"/>
      <c r="R23" s="28">
        <v>14412897010</v>
      </c>
    </row>
    <row r="24" spans="1:18" x14ac:dyDescent="0.25">
      <c r="A24" s="25" t="s">
        <v>19</v>
      </c>
      <c r="B24" s="26"/>
      <c r="C24" s="27"/>
      <c r="D24" s="28"/>
      <c r="E24" s="29"/>
      <c r="F24" s="28"/>
      <c r="G24" s="29"/>
      <c r="H24" s="28">
        <v>0</v>
      </c>
      <c r="I24" s="29"/>
      <c r="J24" s="28"/>
      <c r="K24" s="44"/>
      <c r="L24" s="28">
        <v>0</v>
      </c>
      <c r="M24" s="44"/>
      <c r="N24" s="28">
        <v>0</v>
      </c>
      <c r="O24" s="44"/>
      <c r="P24" s="28"/>
      <c r="Q24" s="44"/>
      <c r="R24" s="28">
        <v>0</v>
      </c>
    </row>
    <row r="25" spans="1:18" x14ac:dyDescent="0.25">
      <c r="A25" s="25" t="s">
        <v>27</v>
      </c>
      <c r="B25" s="26"/>
      <c r="C25" s="27"/>
      <c r="D25" s="28"/>
      <c r="E25" s="29"/>
      <c r="F25" s="28"/>
      <c r="G25" s="29"/>
      <c r="H25" s="28"/>
      <c r="I25" s="29"/>
      <c r="J25" s="28"/>
      <c r="K25" s="44"/>
      <c r="L25" s="28"/>
      <c r="M25" s="44"/>
      <c r="N25" s="28"/>
      <c r="O25" s="44"/>
      <c r="P25" s="28"/>
      <c r="Q25" s="44"/>
      <c r="R25" s="28">
        <v>0</v>
      </c>
    </row>
    <row r="26" spans="1:18" x14ac:dyDescent="0.25">
      <c r="A26" s="25" t="s">
        <v>21</v>
      </c>
      <c r="B26" s="26"/>
      <c r="C26" s="27"/>
      <c r="D26" s="28"/>
      <c r="E26" s="29"/>
      <c r="F26" s="28"/>
      <c r="G26" s="29"/>
      <c r="H26" s="28"/>
      <c r="I26" s="29"/>
      <c r="J26" s="28">
        <v>-4164125000</v>
      </c>
      <c r="K26" s="44"/>
      <c r="L26" s="45">
        <v>2142063000</v>
      </c>
      <c r="M26" s="44"/>
      <c r="N26" s="28">
        <v>1071031000</v>
      </c>
      <c r="O26" s="44"/>
      <c r="P26" s="28"/>
      <c r="Q26" s="44"/>
      <c r="R26" s="28">
        <v>-951031000</v>
      </c>
    </row>
    <row r="27" spans="1:18" x14ac:dyDescent="0.25">
      <c r="A27" s="25" t="s">
        <v>22</v>
      </c>
      <c r="B27" s="26"/>
      <c r="C27" s="27"/>
      <c r="D27" s="28"/>
      <c r="E27" s="29"/>
      <c r="F27" s="28"/>
      <c r="G27" s="29"/>
      <c r="H27" s="28"/>
      <c r="I27" s="29"/>
      <c r="J27" s="28">
        <v>-20014710200</v>
      </c>
      <c r="K27" s="44"/>
      <c r="L27" s="28"/>
      <c r="M27" s="44"/>
      <c r="N27" s="28"/>
      <c r="O27" s="44"/>
      <c r="P27" s="28"/>
      <c r="Q27" s="44"/>
      <c r="R27" s="28">
        <v>-20014710200</v>
      </c>
    </row>
    <row r="28" spans="1:18" x14ac:dyDescent="0.25">
      <c r="A28" s="30" t="s">
        <v>23</v>
      </c>
      <c r="B28" s="31"/>
      <c r="C28" s="32"/>
      <c r="D28" s="33"/>
      <c r="E28" s="34"/>
      <c r="F28" s="33"/>
      <c r="G28" s="34"/>
      <c r="H28" s="33"/>
      <c r="I28" s="34"/>
      <c r="J28" s="33">
        <v>0</v>
      </c>
      <c r="K28" s="46"/>
      <c r="L28" s="33">
        <v>-379589224</v>
      </c>
      <c r="M28" s="46"/>
      <c r="N28" s="33"/>
      <c r="O28" s="46"/>
      <c r="P28" s="33"/>
      <c r="Q28" s="46"/>
      <c r="R28" s="33">
        <v>-379589224</v>
      </c>
    </row>
    <row r="29" spans="1:18" x14ac:dyDescent="0.25">
      <c r="A29" s="19" t="s">
        <v>28</v>
      </c>
      <c r="B29" s="16"/>
      <c r="C29" s="16"/>
      <c r="D29" s="20">
        <v>120000000000</v>
      </c>
      <c r="E29" s="47">
        <v>0</v>
      </c>
      <c r="F29" s="47">
        <v>18214145000</v>
      </c>
      <c r="G29" s="47">
        <v>0</v>
      </c>
      <c r="H29" s="47">
        <v>-12033675335</v>
      </c>
      <c r="I29" s="47">
        <v>0</v>
      </c>
      <c r="J29" s="47">
        <v>22601319636</v>
      </c>
      <c r="K29" s="47">
        <v>0</v>
      </c>
      <c r="L29" s="47">
        <v>6995425631</v>
      </c>
      <c r="M29" s="47">
        <v>0</v>
      </c>
      <c r="N29" s="47">
        <v>4357733670</v>
      </c>
      <c r="O29" s="47">
        <v>0</v>
      </c>
      <c r="P29" s="47">
        <v>0</v>
      </c>
      <c r="Q29" s="47">
        <v>0</v>
      </c>
      <c r="R29" s="48">
        <v>160134948602</v>
      </c>
    </row>
    <row r="30" spans="1:18" x14ac:dyDescent="0.25">
      <c r="A30" s="21" t="s">
        <v>25</v>
      </c>
      <c r="B30" s="22"/>
      <c r="C30" s="23"/>
      <c r="D30" s="24"/>
      <c r="E30" s="42"/>
      <c r="F30" s="24"/>
      <c r="G30" s="42"/>
      <c r="H30" s="24"/>
      <c r="I30" s="42"/>
      <c r="J30" s="24"/>
      <c r="K30" s="43"/>
      <c r="L30" s="24"/>
      <c r="M30" s="43"/>
      <c r="N30" s="24"/>
      <c r="O30" s="43"/>
      <c r="P30" s="24"/>
      <c r="Q30" s="43"/>
      <c r="R30" s="24">
        <v>0</v>
      </c>
    </row>
    <row r="31" spans="1:18" x14ac:dyDescent="0.25">
      <c r="A31" s="25" t="s">
        <v>26</v>
      </c>
      <c r="B31" s="26"/>
      <c r="C31" s="27"/>
      <c r="D31" s="28"/>
      <c r="E31" s="29"/>
      <c r="F31" s="28"/>
      <c r="G31" s="29"/>
      <c r="H31" s="28"/>
      <c r="I31" s="29"/>
      <c r="J31" s="28">
        <v>1611930988</v>
      </c>
      <c r="K31" s="44"/>
      <c r="L31" s="28"/>
      <c r="M31" s="44"/>
      <c r="N31" s="28"/>
      <c r="O31" s="44"/>
      <c r="P31" s="28"/>
      <c r="Q31" s="44"/>
      <c r="R31" s="28">
        <v>1611930988</v>
      </c>
    </row>
    <row r="32" spans="1:18" x14ac:dyDescent="0.25">
      <c r="A32" s="25" t="s">
        <v>19</v>
      </c>
      <c r="B32" s="26"/>
      <c r="C32" s="27"/>
      <c r="D32" s="28"/>
      <c r="E32" s="29"/>
      <c r="F32" s="28"/>
      <c r="G32" s="29"/>
      <c r="H32" s="28">
        <v>0</v>
      </c>
      <c r="I32" s="29"/>
      <c r="J32" s="28"/>
      <c r="K32" s="44"/>
      <c r="L32" s="28">
        <v>0</v>
      </c>
      <c r="M32" s="44"/>
      <c r="N32" s="28">
        <v>0</v>
      </c>
      <c r="O32" s="44"/>
      <c r="P32" s="28"/>
      <c r="Q32" s="44"/>
      <c r="R32" s="28">
        <v>0</v>
      </c>
    </row>
    <row r="33" spans="1:18" x14ac:dyDescent="0.25">
      <c r="A33" s="25" t="s">
        <v>27</v>
      </c>
      <c r="B33" s="26"/>
      <c r="C33" s="27"/>
      <c r="D33" s="28"/>
      <c r="E33" s="29"/>
      <c r="F33" s="28"/>
      <c r="G33" s="29"/>
      <c r="H33" s="28"/>
      <c r="I33" s="29"/>
      <c r="J33" s="28"/>
      <c r="K33" s="44"/>
      <c r="L33" s="28"/>
      <c r="M33" s="44"/>
      <c r="N33" s="28"/>
      <c r="O33" s="44"/>
      <c r="P33" s="28"/>
      <c r="Q33" s="44"/>
      <c r="R33" s="28">
        <v>0</v>
      </c>
    </row>
    <row r="34" spans="1:18" x14ac:dyDescent="0.25">
      <c r="A34" s="25" t="s">
        <v>21</v>
      </c>
      <c r="B34" s="26"/>
      <c r="C34" s="27"/>
      <c r="D34" s="28"/>
      <c r="E34" s="29"/>
      <c r="F34" s="28"/>
      <c r="G34" s="29"/>
      <c r="H34" s="28"/>
      <c r="I34" s="29"/>
      <c r="J34" s="28">
        <v>-1575658202</v>
      </c>
      <c r="K34" s="44"/>
      <c r="L34" s="49">
        <v>1050438801</v>
      </c>
      <c r="M34" s="44"/>
      <c r="N34" s="28">
        <v>525219401</v>
      </c>
      <c r="O34" s="44"/>
      <c r="P34" s="28"/>
      <c r="Q34" s="44"/>
      <c r="R34" s="28">
        <v>0</v>
      </c>
    </row>
    <row r="35" spans="1:18" x14ac:dyDescent="0.25">
      <c r="A35" s="25" t="s">
        <v>22</v>
      </c>
      <c r="B35" s="26"/>
      <c r="C35" s="27"/>
      <c r="D35" s="28"/>
      <c r="E35" s="29"/>
      <c r="F35" s="28"/>
      <c r="G35" s="29"/>
      <c r="H35" s="28"/>
      <c r="I35" s="29"/>
      <c r="J35" s="28">
        <v>-11136200000</v>
      </c>
      <c r="K35" s="44"/>
      <c r="L35" s="28"/>
      <c r="M35" s="44"/>
      <c r="N35" s="28"/>
      <c r="O35" s="44"/>
      <c r="P35" s="28"/>
      <c r="Q35" s="44"/>
      <c r="R35" s="28">
        <v>-11136200000</v>
      </c>
    </row>
    <row r="36" spans="1:18" x14ac:dyDescent="0.25">
      <c r="A36" s="30" t="s">
        <v>29</v>
      </c>
      <c r="B36" s="31"/>
      <c r="C36" s="32"/>
      <c r="D36" s="33"/>
      <c r="E36" s="34"/>
      <c r="F36" s="33"/>
      <c r="G36" s="34"/>
      <c r="H36" s="33"/>
      <c r="I36" s="34"/>
      <c r="J36" s="33">
        <v>-525219401</v>
      </c>
      <c r="K36" s="46"/>
      <c r="L36" s="33"/>
      <c r="M36" s="46"/>
      <c r="N36" s="33"/>
      <c r="O36" s="46"/>
      <c r="P36" s="33"/>
      <c r="Q36" s="46"/>
      <c r="R36" s="33">
        <v>-525219401</v>
      </c>
    </row>
    <row r="37" spans="1:18" x14ac:dyDescent="0.25">
      <c r="A37" s="50" t="s">
        <v>23</v>
      </c>
      <c r="B37" s="51"/>
      <c r="C37" s="52"/>
      <c r="D37" s="53"/>
      <c r="E37" s="54"/>
      <c r="F37" s="53"/>
      <c r="G37" s="54"/>
      <c r="H37" s="53"/>
      <c r="I37" s="54"/>
      <c r="J37" s="53">
        <v>-1452559116</v>
      </c>
      <c r="K37" s="55"/>
      <c r="L37" s="53"/>
      <c r="M37" s="55"/>
      <c r="N37" s="53"/>
      <c r="O37" s="55"/>
      <c r="P37" s="53"/>
      <c r="Q37" s="55"/>
      <c r="R37" s="53">
        <v>-1452559116</v>
      </c>
    </row>
    <row r="38" spans="1:18" x14ac:dyDescent="0.25">
      <c r="A38" s="19" t="s">
        <v>30</v>
      </c>
      <c r="B38" s="16"/>
      <c r="C38" s="16"/>
      <c r="D38" s="20">
        <v>120000000000</v>
      </c>
      <c r="E38" s="47">
        <v>0</v>
      </c>
      <c r="F38" s="47">
        <v>18214145000</v>
      </c>
      <c r="G38" s="47">
        <v>0</v>
      </c>
      <c r="H38" s="47">
        <v>-12033675335</v>
      </c>
      <c r="I38" s="47">
        <v>0</v>
      </c>
      <c r="J38" s="47">
        <v>9523613905</v>
      </c>
      <c r="K38" s="47">
        <v>0</v>
      </c>
      <c r="L38" s="47">
        <v>8045864432</v>
      </c>
      <c r="M38" s="47">
        <v>0</v>
      </c>
      <c r="N38" s="47">
        <v>4882953071</v>
      </c>
      <c r="O38" s="47">
        <v>0</v>
      </c>
      <c r="P38" s="47">
        <v>0</v>
      </c>
      <c r="Q38" s="47">
        <v>0</v>
      </c>
      <c r="R38" s="48">
        <v>148632901073</v>
      </c>
    </row>
    <row r="39" spans="1:18" x14ac:dyDescent="0.25">
      <c r="A39" s="42" t="s">
        <v>25</v>
      </c>
      <c r="B39" s="4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4">
        <v>0</v>
      </c>
    </row>
    <row r="40" spans="1:18" x14ac:dyDescent="0.25">
      <c r="A40" s="29" t="s">
        <v>26</v>
      </c>
      <c r="B40" s="29"/>
      <c r="C40" s="57"/>
      <c r="D40" s="57"/>
      <c r="E40" s="57"/>
      <c r="F40" s="57"/>
      <c r="G40" s="57"/>
      <c r="H40" s="57"/>
      <c r="I40" s="57"/>
      <c r="J40" s="28">
        <v>12203338158</v>
      </c>
      <c r="K40" s="57"/>
      <c r="L40" s="57"/>
      <c r="M40" s="57"/>
      <c r="N40" s="57"/>
      <c r="O40" s="57"/>
      <c r="P40" s="57"/>
      <c r="Q40" s="57"/>
      <c r="R40" s="28">
        <v>12203338158</v>
      </c>
    </row>
    <row r="41" spans="1:18" x14ac:dyDescent="0.25">
      <c r="A41" s="29" t="s">
        <v>19</v>
      </c>
      <c r="B41" s="29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28">
        <v>0</v>
      </c>
    </row>
    <row r="42" spans="1:18" x14ac:dyDescent="0.25">
      <c r="A42" s="29" t="s">
        <v>27</v>
      </c>
      <c r="B42" s="2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28">
        <v>0</v>
      </c>
    </row>
    <row r="43" spans="1:18" x14ac:dyDescent="0.25">
      <c r="A43" s="29" t="s">
        <v>21</v>
      </c>
      <c r="B43" s="29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8"/>
      <c r="N43" s="58"/>
      <c r="O43" s="58"/>
      <c r="P43" s="58"/>
      <c r="Q43" s="58"/>
      <c r="R43" s="28">
        <v>0</v>
      </c>
    </row>
    <row r="44" spans="1:18" x14ac:dyDescent="0.25">
      <c r="A44" s="29" t="s">
        <v>22</v>
      </c>
      <c r="B44" s="29"/>
      <c r="C44" s="58"/>
      <c r="D44" s="58"/>
      <c r="E44" s="58"/>
      <c r="F44" s="58"/>
      <c r="G44" s="58"/>
      <c r="H44" s="58"/>
      <c r="I44" s="58"/>
      <c r="J44" s="28">
        <v>12005000</v>
      </c>
      <c r="K44" s="58"/>
      <c r="L44" s="58"/>
      <c r="M44" s="58"/>
      <c r="N44" s="58"/>
      <c r="O44" s="58"/>
      <c r="P44" s="58"/>
      <c r="Q44" s="58"/>
      <c r="R44" s="28">
        <v>12005000</v>
      </c>
    </row>
    <row r="45" spans="1:18" x14ac:dyDescent="0.25">
      <c r="A45" s="29" t="s">
        <v>29</v>
      </c>
      <c r="B45" s="2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8">
        <v>0</v>
      </c>
    </row>
    <row r="46" spans="1:18" x14ac:dyDescent="0.25">
      <c r="A46" s="29" t="s">
        <v>23</v>
      </c>
      <c r="B46" s="29"/>
      <c r="C46" s="58"/>
      <c r="D46" s="58"/>
      <c r="E46" s="58"/>
      <c r="F46" s="58"/>
      <c r="G46" s="58"/>
      <c r="H46" s="58"/>
      <c r="I46" s="58"/>
      <c r="J46" s="28">
        <v>-641829554</v>
      </c>
      <c r="K46" s="58"/>
      <c r="L46" s="58"/>
      <c r="M46" s="58"/>
      <c r="N46" s="58"/>
      <c r="O46" s="58"/>
      <c r="P46" s="58"/>
      <c r="Q46" s="58"/>
      <c r="R46" s="28">
        <v>-641829554</v>
      </c>
    </row>
    <row r="47" spans="1:18" x14ac:dyDescent="0.25">
      <c r="A47" s="60" t="s">
        <v>31</v>
      </c>
      <c r="B47" s="61"/>
      <c r="C47" s="61"/>
      <c r="D47" s="20">
        <v>120000000000</v>
      </c>
      <c r="E47" s="20">
        <v>0</v>
      </c>
      <c r="F47" s="20">
        <v>18214145000</v>
      </c>
      <c r="G47" s="20">
        <v>0</v>
      </c>
      <c r="H47" s="20">
        <v>-12033675335</v>
      </c>
      <c r="I47" s="20">
        <v>0</v>
      </c>
      <c r="J47" s="20">
        <v>21097127509</v>
      </c>
      <c r="K47" s="20">
        <v>0</v>
      </c>
      <c r="L47" s="20">
        <v>8045864432</v>
      </c>
      <c r="M47" s="20">
        <v>0</v>
      </c>
      <c r="N47" s="20">
        <v>4882953071</v>
      </c>
      <c r="O47" s="20"/>
      <c r="P47" s="20"/>
      <c r="Q47" s="20"/>
      <c r="R47" s="20">
        <v>160206414677</v>
      </c>
    </row>
    <row r="48" spans="1:18" x14ac:dyDescent="0.25">
      <c r="A48" s="62"/>
      <c r="B48" s="62"/>
      <c r="C48" s="62"/>
      <c r="D48" s="62"/>
      <c r="E48" s="62"/>
      <c r="F48" s="62"/>
      <c r="G48" s="62"/>
      <c r="H48" s="62"/>
      <c r="I48" s="3"/>
      <c r="J48" s="62"/>
      <c r="K48" s="62"/>
      <c r="L48" s="62"/>
      <c r="M48" s="62"/>
      <c r="N48" s="62"/>
      <c r="O48" s="62"/>
      <c r="P48" s="62"/>
      <c r="Q48" s="62"/>
      <c r="R48" s="62"/>
    </row>
  </sheetData>
  <mergeCells count="4">
    <mergeCell ref="A4:R4"/>
    <mergeCell ref="A5:R5"/>
    <mergeCell ref="A6:R6"/>
    <mergeCell ref="A10:C10"/>
  </mergeCells>
  <printOptions horizontalCentered="1"/>
  <pageMargins left="0.84" right="0.1" top="0.35" bottom="0.2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CĐKT</vt:lpstr>
      <vt:lpstr>BCKQKD</vt:lpstr>
      <vt:lpstr>TSCD</vt:lpstr>
      <vt:lpstr>Thuyet minh</vt:lpstr>
      <vt:lpstr>LCTT</vt:lpstr>
      <vt:lpstr>VCSH</vt:lpstr>
      <vt:lpstr>'Thuyet minh'!Print_Titles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GhostViet</cp:lastModifiedBy>
  <cp:lastPrinted>2015-01-23T07:35:33Z</cp:lastPrinted>
  <dcterms:created xsi:type="dcterms:W3CDTF">2015-01-23T07:00:39Z</dcterms:created>
  <dcterms:modified xsi:type="dcterms:W3CDTF">2015-01-23T07:44:55Z</dcterms:modified>
</cp:coreProperties>
</file>